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firstSheet="2" activeTab="2"/>
  </bookViews>
  <sheets>
    <sheet name="LEVERAGE" sheetId="1" r:id="rId1"/>
    <sheet name="UKURAN PERUSAHAAN" sheetId="2" r:id="rId2"/>
    <sheet name="ROE" sheetId="4" r:id="rId3"/>
    <sheet name="NILAI PERUSAHAAN" sheetId="5" r:id="rId4"/>
    <sheet name="Sheet1" sheetId="6" r:id="rId5"/>
  </sheets>
  <calcPr calcId="124519"/>
</workbook>
</file>

<file path=xl/calcChain.xml><?xml version="1.0" encoding="utf-8"?>
<calcChain xmlns="http://schemas.openxmlformats.org/spreadsheetml/2006/main">
  <c r="A5" i="6"/>
  <c r="A4"/>
  <c r="G71" i="5"/>
  <c r="G70"/>
  <c r="G57"/>
  <c r="G56"/>
  <c r="G43"/>
  <c r="G42"/>
  <c r="G29"/>
  <c r="G28"/>
  <c r="G15"/>
  <c r="G14"/>
  <c r="G75"/>
  <c r="G74"/>
  <c r="G73"/>
  <c r="G72"/>
  <c r="G69"/>
  <c r="G68"/>
  <c r="G67"/>
  <c r="G66"/>
  <c r="G65"/>
  <c r="G64"/>
  <c r="G63"/>
  <c r="G62"/>
  <c r="G61"/>
  <c r="G60"/>
  <c r="G59"/>
  <c r="G58"/>
  <c r="G55"/>
  <c r="G54"/>
  <c r="G53"/>
  <c r="G52"/>
  <c r="G51"/>
  <c r="G50"/>
  <c r="G49"/>
  <c r="G48"/>
  <c r="G47"/>
  <c r="G46"/>
  <c r="G45"/>
  <c r="G44"/>
  <c r="G41"/>
  <c r="G40"/>
  <c r="G39"/>
  <c r="G38"/>
  <c r="G37"/>
  <c r="G36"/>
  <c r="G35"/>
  <c r="G34"/>
  <c r="G33"/>
  <c r="G32"/>
  <c r="G31"/>
  <c r="G30"/>
  <c r="G27"/>
  <c r="G26"/>
  <c r="G25"/>
  <c r="G24"/>
  <c r="G23"/>
  <c r="G22"/>
  <c r="G21"/>
  <c r="G20"/>
  <c r="G19"/>
  <c r="G18"/>
  <c r="G17"/>
  <c r="G16"/>
  <c r="G13"/>
  <c r="G12"/>
  <c r="G11"/>
  <c r="G10"/>
  <c r="G9"/>
  <c r="G8"/>
  <c r="G7"/>
  <c r="G6"/>
  <c r="E71" i="4"/>
  <c r="E70"/>
  <c r="E57"/>
  <c r="E56"/>
  <c r="E43"/>
  <c r="E42"/>
  <c r="E29"/>
  <c r="E28"/>
  <c r="E15"/>
  <c r="E14"/>
  <c r="E75"/>
  <c r="E74"/>
  <c r="E73"/>
  <c r="E72"/>
  <c r="E69"/>
  <c r="E68"/>
  <c r="E67"/>
  <c r="E66"/>
  <c r="E65"/>
  <c r="E64"/>
  <c r="E63"/>
  <c r="E62"/>
  <c r="E61"/>
  <c r="E60"/>
  <c r="E59"/>
  <c r="E58"/>
  <c r="E55"/>
  <c r="E54"/>
  <c r="E53"/>
  <c r="E52"/>
  <c r="E51"/>
  <c r="E50"/>
  <c r="E49"/>
  <c r="E48"/>
  <c r="E47"/>
  <c r="E46"/>
  <c r="E45"/>
  <c r="E44"/>
  <c r="E41"/>
  <c r="E40"/>
  <c r="E39"/>
  <c r="E38"/>
  <c r="E37"/>
  <c r="E36"/>
  <c r="E35"/>
  <c r="E34"/>
  <c r="E33"/>
  <c r="E32"/>
  <c r="E31"/>
  <c r="E30"/>
  <c r="E27"/>
  <c r="E26"/>
  <c r="E25"/>
  <c r="E24"/>
  <c r="E23"/>
  <c r="E22"/>
  <c r="E21"/>
  <c r="E20"/>
  <c r="E19"/>
  <c r="E18"/>
  <c r="E17"/>
  <c r="E16"/>
  <c r="E13"/>
  <c r="E12"/>
  <c r="E11"/>
  <c r="E10"/>
  <c r="E9"/>
  <c r="E8"/>
  <c r="E7"/>
  <c r="E6"/>
  <c r="D71" i="2"/>
  <c r="D70"/>
  <c r="D57"/>
  <c r="D56"/>
  <c r="D43"/>
  <c r="D42"/>
  <c r="D29"/>
  <c r="D28"/>
  <c r="D15"/>
  <c r="D14"/>
  <c r="D6"/>
  <c r="D7"/>
  <c r="D8"/>
  <c r="D9"/>
  <c r="D10"/>
  <c r="D11"/>
  <c r="D12"/>
  <c r="D13"/>
  <c r="D16"/>
  <c r="D17"/>
  <c r="D18"/>
  <c r="D19"/>
  <c r="D20"/>
  <c r="D21"/>
  <c r="D22"/>
  <c r="D23"/>
  <c r="D24"/>
  <c r="D25"/>
  <c r="D26"/>
  <c r="D27"/>
  <c r="D30"/>
  <c r="D31"/>
  <c r="D32"/>
  <c r="D33"/>
  <c r="D34"/>
  <c r="D35"/>
  <c r="D36"/>
  <c r="D37"/>
  <c r="D38"/>
  <c r="D39"/>
  <c r="D40"/>
  <c r="D41"/>
  <c r="D44"/>
  <c r="D45"/>
  <c r="D46"/>
  <c r="D47"/>
  <c r="D48"/>
  <c r="D49"/>
  <c r="D50"/>
  <c r="D51"/>
  <c r="D52"/>
  <c r="D53"/>
  <c r="D54"/>
  <c r="D55"/>
  <c r="D58"/>
  <c r="D59"/>
  <c r="D60"/>
  <c r="D61"/>
  <c r="D62"/>
  <c r="D63"/>
  <c r="D64"/>
  <c r="D65"/>
  <c r="D66"/>
  <c r="D67"/>
  <c r="D68"/>
  <c r="D69"/>
  <c r="D72"/>
  <c r="D73"/>
  <c r="D74"/>
  <c r="D75"/>
  <c r="E71" i="1"/>
  <c r="E70"/>
  <c r="E57"/>
  <c r="E56"/>
  <c r="E43"/>
  <c r="E42"/>
  <c r="E29"/>
  <c r="E28"/>
  <c r="E15"/>
  <c r="E14"/>
  <c r="E75"/>
  <c r="E74"/>
  <c r="E73"/>
  <c r="E72"/>
  <c r="E69"/>
  <c r="E68"/>
  <c r="E67"/>
  <c r="E66"/>
  <c r="E65"/>
  <c r="E64"/>
  <c r="E63"/>
  <c r="E62"/>
  <c r="E61"/>
  <c r="E60"/>
  <c r="E59"/>
  <c r="E58"/>
  <c r="E55"/>
  <c r="E54"/>
  <c r="E53"/>
  <c r="E52"/>
  <c r="E51"/>
  <c r="E50"/>
  <c r="E49"/>
  <c r="E48"/>
  <c r="E47"/>
  <c r="E46"/>
  <c r="E45"/>
  <c r="E44"/>
  <c r="E41"/>
  <c r="E40"/>
  <c r="E39"/>
  <c r="E38"/>
  <c r="E37"/>
  <c r="E36"/>
  <c r="E35"/>
  <c r="E34"/>
  <c r="E33"/>
  <c r="E32"/>
  <c r="E31"/>
  <c r="E30"/>
  <c r="E27"/>
  <c r="E26"/>
  <c r="E25"/>
  <c r="E24"/>
  <c r="E23"/>
  <c r="E22"/>
  <c r="E21"/>
  <c r="E20"/>
  <c r="E19"/>
  <c r="E18"/>
  <c r="E17"/>
  <c r="E16"/>
  <c r="E13"/>
  <c r="E12"/>
  <c r="E11"/>
  <c r="E10"/>
  <c r="E9"/>
  <c r="E8"/>
  <c r="E7"/>
  <c r="E6"/>
  <c r="H48" i="5" l="1"/>
  <c r="H6"/>
  <c r="H20"/>
  <c r="H34"/>
  <c r="H62"/>
  <c r="F34" i="4"/>
  <c r="F62"/>
  <c r="F20"/>
  <c r="F6"/>
  <c r="F48"/>
  <c r="E62" i="2"/>
  <c r="E48"/>
  <c r="E34"/>
  <c r="E20"/>
  <c r="E6"/>
  <c r="F6" i="1"/>
  <c r="F62"/>
  <c r="F20"/>
  <c r="F34"/>
  <c r="F48"/>
</calcChain>
</file>

<file path=xl/sharedStrings.xml><?xml version="1.0" encoding="utf-8"?>
<sst xmlns="http://schemas.openxmlformats.org/spreadsheetml/2006/main" count="320" uniqueCount="36">
  <si>
    <t>Tabel</t>
  </si>
  <si>
    <t>yang Terdaftar di Bursa Efek Indonesia</t>
  </si>
  <si>
    <t>TAHUN</t>
  </si>
  <si>
    <t>KODE EMITEN</t>
  </si>
  <si>
    <t>TOTAL HUTANG (Rp)</t>
  </si>
  <si>
    <t>TOTAL EKUITAS (Rp)</t>
  </si>
  <si>
    <t>RATA-RATA (Kali)</t>
  </si>
  <si>
    <t>ADRO</t>
  </si>
  <si>
    <t>AKRA</t>
  </si>
  <si>
    <t>ASII</t>
  </si>
  <si>
    <t>BSDE</t>
  </si>
  <si>
    <t>ICBP</t>
  </si>
  <si>
    <t>INCO</t>
  </si>
  <si>
    <t>INDF</t>
  </si>
  <si>
    <t>KLBF</t>
  </si>
  <si>
    <t>TLKM</t>
  </si>
  <si>
    <t>UNTR</t>
  </si>
  <si>
    <t>UNVR</t>
  </si>
  <si>
    <t>WIKA</t>
  </si>
  <si>
    <t>LPPF</t>
  </si>
  <si>
    <t>PTPP</t>
  </si>
  <si>
    <t>Gambaran Rata-Rata Ukuran Perusahaan (Ln (Total Aset)) Pada Jakarta Islamic Index (JII)</t>
  </si>
  <si>
    <t>TOTAL ASET (Rp)</t>
  </si>
  <si>
    <t>LN TOTAL ASET (Kali)</t>
  </si>
  <si>
    <t>EAT (Rp)</t>
  </si>
  <si>
    <t>Gambaran Rata-rata Profitabilitas (ROE) Pada Perusahaan Jakarta Islamic Index (JII)</t>
  </si>
  <si>
    <t>Gambaran Rata-rata Nilai Perusahaan (Tobin's Q) Pada Perusahaan Jakarta Islamic Index (JII)</t>
  </si>
  <si>
    <t>HARGA SAHAM</t>
  </si>
  <si>
    <t>JUMLAH SAHAM YANG BEREDAR</t>
  </si>
  <si>
    <t>Tobin's Q (Kali)</t>
  </si>
  <si>
    <t>DAR (Kali)</t>
  </si>
  <si>
    <t>ROE (Kali)</t>
  </si>
  <si>
    <t>dL</t>
  </si>
  <si>
    <t>dU</t>
  </si>
  <si>
    <t>dw</t>
  </si>
  <si>
    <r>
      <t xml:space="preserve">Gambaran Rata-rata </t>
    </r>
    <r>
      <rPr>
        <i/>
        <sz val="12"/>
        <color theme="1"/>
        <rFont val="Arial"/>
        <family val="2"/>
      </rPr>
      <t>LEVERAGE (DAR)</t>
    </r>
    <r>
      <rPr>
        <sz val="12"/>
        <color theme="1"/>
        <rFont val="Arial"/>
        <family val="2"/>
      </rPr>
      <t xml:space="preserve"> Pada Perusahaan Jakarta Islamic Index (JII)</t>
    </r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</si>
</sst>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64" formatCode="#,##0.000"/>
    <numFmt numFmtId="165" formatCode="0.000"/>
    <numFmt numFmtId="166" formatCode="#,##0.0000"/>
  </numFmts>
  <fonts count="6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41" fontId="1" fillId="0" borderId="1" xfId="0" applyNumberFormat="1" applyFont="1" applyBorder="1" applyAlignment="1">
      <alignment horizontal="right" vertical="top" wrapText="1"/>
    </xf>
    <xf numFmtId="165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41" fontId="5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41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opLeftCell="A51" workbookViewId="0">
      <selection activeCell="D5" sqref="D5"/>
    </sheetView>
  </sheetViews>
  <sheetFormatPr defaultRowHeight="15"/>
  <cols>
    <col min="3" max="3" width="23.28515625" bestFit="1" customWidth="1"/>
    <col min="4" max="4" width="25.7109375" customWidth="1"/>
  </cols>
  <sheetData>
    <row r="1" spans="1:7">
      <c r="A1" s="28" t="s">
        <v>0</v>
      </c>
      <c r="B1" s="28"/>
      <c r="C1" s="28"/>
      <c r="D1" s="28"/>
      <c r="E1" s="28"/>
      <c r="F1" s="28"/>
      <c r="G1" s="28"/>
    </row>
    <row r="2" spans="1:7">
      <c r="A2" s="29" t="s">
        <v>35</v>
      </c>
      <c r="B2" s="29"/>
      <c r="C2" s="29"/>
      <c r="D2" s="29"/>
      <c r="E2" s="29"/>
      <c r="F2" s="29"/>
      <c r="G2" s="29"/>
    </row>
    <row r="3" spans="1:7">
      <c r="A3" s="30" t="s">
        <v>1</v>
      </c>
      <c r="B3" s="30"/>
      <c r="C3" s="30"/>
      <c r="D3" s="30"/>
      <c r="E3" s="30"/>
      <c r="F3" s="30"/>
      <c r="G3" s="30"/>
    </row>
    <row r="4" spans="1:7">
      <c r="A4" s="1"/>
      <c r="B4" s="1"/>
      <c r="C4" s="1"/>
      <c r="D4" s="1"/>
      <c r="E4" s="1"/>
      <c r="F4" s="1"/>
      <c r="G4" s="1"/>
    </row>
    <row r="5" spans="1:7" ht="45">
      <c r="A5" s="2" t="s">
        <v>2</v>
      </c>
      <c r="B5" s="2" t="s">
        <v>3</v>
      </c>
      <c r="C5" s="2" t="s">
        <v>4</v>
      </c>
      <c r="D5" s="4" t="s">
        <v>22</v>
      </c>
      <c r="E5" s="4" t="s">
        <v>30</v>
      </c>
      <c r="F5" s="2" t="s">
        <v>6</v>
      </c>
      <c r="G5" s="3"/>
    </row>
    <row r="6" spans="1:7" ht="15.75">
      <c r="A6" s="26">
        <v>2015</v>
      </c>
      <c r="B6" s="2" t="s">
        <v>7</v>
      </c>
      <c r="C6" s="6">
        <v>35944058870000</v>
      </c>
      <c r="D6" s="6">
        <v>82199287055000</v>
      </c>
      <c r="E6" s="5">
        <f t="shared" ref="E6:E15" si="0">C6/D6</f>
        <v>0.43727944800725133</v>
      </c>
      <c r="F6" s="27">
        <f>AVERAGE(E6:E19)</f>
        <v>0.48629965030953048</v>
      </c>
      <c r="G6" s="3"/>
    </row>
    <row r="7" spans="1:7" ht="15.75">
      <c r="A7" s="26"/>
      <c r="B7" s="2" t="s">
        <v>8</v>
      </c>
      <c r="C7" s="7">
        <v>7916954220000</v>
      </c>
      <c r="D7" s="9">
        <v>15203129563000</v>
      </c>
      <c r="E7" s="5">
        <f t="shared" si="0"/>
        <v>0.52074503392167137</v>
      </c>
      <c r="F7" s="31"/>
      <c r="G7" s="3"/>
    </row>
    <row r="8" spans="1:7" ht="15.75">
      <c r="A8" s="26"/>
      <c r="B8" s="2" t="s">
        <v>9</v>
      </c>
      <c r="C8" s="7">
        <v>118902000000000</v>
      </c>
      <c r="D8" s="9">
        <v>245435000000000</v>
      </c>
      <c r="E8" s="5">
        <f t="shared" si="0"/>
        <v>0.48445413245869579</v>
      </c>
      <c r="F8" s="31"/>
      <c r="G8" s="3"/>
    </row>
    <row r="9" spans="1:7" ht="15.75">
      <c r="A9" s="26"/>
      <c r="B9" s="2" t="s">
        <v>10</v>
      </c>
      <c r="C9" s="7">
        <v>13925458006310</v>
      </c>
      <c r="D9" s="6">
        <v>36022148489646</v>
      </c>
      <c r="E9" s="5">
        <f t="shared" si="0"/>
        <v>0.38658043981781526</v>
      </c>
      <c r="F9" s="31"/>
      <c r="G9" s="3"/>
    </row>
    <row r="10" spans="1:7" ht="15.75">
      <c r="A10" s="26"/>
      <c r="B10" s="2" t="s">
        <v>11</v>
      </c>
      <c r="C10" s="7">
        <v>10173713000000</v>
      </c>
      <c r="D10" s="9">
        <v>26560624000000</v>
      </c>
      <c r="E10" s="5">
        <f t="shared" si="0"/>
        <v>0.38303742412075859</v>
      </c>
      <c r="F10" s="31"/>
      <c r="G10" s="3"/>
    </row>
    <row r="11" spans="1:7" ht="15.75">
      <c r="A11" s="26"/>
      <c r="B11" s="2" t="s">
        <v>12</v>
      </c>
      <c r="C11" s="6">
        <v>6279539180000</v>
      </c>
      <c r="D11" s="13">
        <v>31578975995000</v>
      </c>
      <c r="E11" s="5">
        <f t="shared" si="0"/>
        <v>0.19885189377243453</v>
      </c>
      <c r="F11" s="31"/>
      <c r="G11" s="3"/>
    </row>
    <row r="12" spans="1:7" ht="15.75">
      <c r="A12" s="26"/>
      <c r="B12" s="2" t="s">
        <v>13</v>
      </c>
      <c r="C12" s="7">
        <v>48709933000000</v>
      </c>
      <c r="D12" s="9">
        <v>91831526000000</v>
      </c>
      <c r="E12" s="5">
        <f t="shared" si="0"/>
        <v>0.53042713239895412</v>
      </c>
      <c r="F12" s="31"/>
      <c r="G12" s="3"/>
    </row>
    <row r="13" spans="1:7" ht="15.75">
      <c r="A13" s="26"/>
      <c r="B13" s="2" t="s">
        <v>14</v>
      </c>
      <c r="C13" s="7">
        <v>2758131396170</v>
      </c>
      <c r="D13" s="9">
        <v>13696417381439</v>
      </c>
      <c r="E13" s="5">
        <f t="shared" si="0"/>
        <v>0.20137612043772427</v>
      </c>
      <c r="F13" s="31"/>
      <c r="G13" s="3"/>
    </row>
    <row r="14" spans="1:7" ht="15.75">
      <c r="A14" s="26"/>
      <c r="B14" s="2" t="s">
        <v>19</v>
      </c>
      <c r="C14" s="7">
        <v>2783124000000</v>
      </c>
      <c r="D14" s="9">
        <v>3889291000000</v>
      </c>
      <c r="E14" s="5">
        <f t="shared" si="0"/>
        <v>0.71558646550232419</v>
      </c>
      <c r="F14" s="31"/>
      <c r="G14" s="3"/>
    </row>
    <row r="15" spans="1:7" ht="15.75">
      <c r="A15" s="26"/>
      <c r="B15" s="2" t="s">
        <v>20</v>
      </c>
      <c r="C15" s="7">
        <v>14009739548256</v>
      </c>
      <c r="D15" s="9">
        <v>19128811782419</v>
      </c>
      <c r="E15" s="5">
        <f t="shared" si="0"/>
        <v>0.73238942949567509</v>
      </c>
      <c r="F15" s="31"/>
      <c r="G15" s="3"/>
    </row>
    <row r="16" spans="1:7" ht="15.75">
      <c r="A16" s="26"/>
      <c r="B16" s="2" t="s">
        <v>15</v>
      </c>
      <c r="C16" s="7">
        <v>72745000000000</v>
      </c>
      <c r="D16" s="9">
        <v>166173000000000</v>
      </c>
      <c r="E16" s="5">
        <f t="shared" ref="E16:E47" si="1">C16/D16</f>
        <v>0.43776666486131921</v>
      </c>
      <c r="F16" s="31"/>
      <c r="G16" s="3"/>
    </row>
    <row r="17" spans="1:7" ht="15.75">
      <c r="A17" s="26"/>
      <c r="B17" s="2" t="s">
        <v>16</v>
      </c>
      <c r="C17" s="7">
        <v>22465074000000</v>
      </c>
      <c r="D17" s="9">
        <v>61715399000000</v>
      </c>
      <c r="E17" s="5">
        <f t="shared" si="1"/>
        <v>0.36401083625822461</v>
      </c>
      <c r="F17" s="31"/>
      <c r="G17" s="3"/>
    </row>
    <row r="18" spans="1:7" ht="15.75">
      <c r="A18" s="26"/>
      <c r="B18" s="2" t="s">
        <v>17</v>
      </c>
      <c r="C18" s="7">
        <v>10902585000000</v>
      </c>
      <c r="D18" s="9">
        <v>15729945000000</v>
      </c>
      <c r="E18" s="5">
        <f t="shared" si="1"/>
        <v>0.69311017934264874</v>
      </c>
      <c r="F18" s="31"/>
      <c r="G18" s="3"/>
    </row>
    <row r="19" spans="1:7" ht="15.75">
      <c r="A19" s="26"/>
      <c r="B19" s="2" t="s">
        <v>18</v>
      </c>
      <c r="C19" s="7">
        <v>14164304669000</v>
      </c>
      <c r="D19" s="9">
        <v>19602406034000</v>
      </c>
      <c r="E19" s="5">
        <f t="shared" si="1"/>
        <v>0.72257990393792904</v>
      </c>
      <c r="F19" s="31"/>
      <c r="G19" s="3"/>
    </row>
    <row r="20" spans="1:7" ht="15.75">
      <c r="A20" s="26">
        <v>2016</v>
      </c>
      <c r="B20" s="8" t="s">
        <v>7</v>
      </c>
      <c r="C20" s="6">
        <v>36765934500000</v>
      </c>
      <c r="D20" s="6">
        <v>87633045052000</v>
      </c>
      <c r="E20" s="5">
        <f t="shared" si="1"/>
        <v>0.41954418539471844</v>
      </c>
      <c r="F20" s="27">
        <f>AVERAGE(E20:E33)</f>
        <v>0.44695772559317171</v>
      </c>
    </row>
    <row r="21" spans="1:7" ht="15.75">
      <c r="A21" s="26"/>
      <c r="B21" s="8" t="s">
        <v>8</v>
      </c>
      <c r="C21" s="9">
        <v>7756420389000</v>
      </c>
      <c r="D21" s="9">
        <v>15830740710000</v>
      </c>
      <c r="E21" s="5">
        <f t="shared" si="1"/>
        <v>0.48995941068634935</v>
      </c>
      <c r="F21" s="26"/>
    </row>
    <row r="22" spans="1:7" ht="15.75">
      <c r="A22" s="26"/>
      <c r="B22" s="8" t="s">
        <v>9</v>
      </c>
      <c r="C22" s="9">
        <v>121949000000000</v>
      </c>
      <c r="D22" s="9">
        <v>261855000000000</v>
      </c>
      <c r="E22" s="5">
        <f t="shared" si="1"/>
        <v>0.4657119398140192</v>
      </c>
      <c r="F22" s="26"/>
    </row>
    <row r="23" spans="1:7" ht="15.75">
      <c r="A23" s="26"/>
      <c r="B23" s="8" t="s">
        <v>10</v>
      </c>
      <c r="C23" s="9">
        <v>13939298974339</v>
      </c>
      <c r="D23" s="6">
        <v>38292205983731</v>
      </c>
      <c r="E23" s="5">
        <f t="shared" si="1"/>
        <v>0.364024443518906</v>
      </c>
      <c r="F23" s="26"/>
    </row>
    <row r="24" spans="1:7" ht="15.75">
      <c r="A24" s="26"/>
      <c r="B24" s="8" t="s">
        <v>11</v>
      </c>
      <c r="C24" s="9">
        <v>10401125000000</v>
      </c>
      <c r="D24" s="9">
        <v>28901948000000</v>
      </c>
      <c r="E24" s="5">
        <f t="shared" si="1"/>
        <v>0.35987626162776293</v>
      </c>
      <c r="F24" s="26"/>
    </row>
    <row r="25" spans="1:7" ht="15.75">
      <c r="A25" s="26"/>
      <c r="B25" s="8" t="s">
        <v>12</v>
      </c>
      <c r="C25" s="10">
        <v>5252172708000</v>
      </c>
      <c r="D25" s="13">
        <v>29901710512000</v>
      </c>
      <c r="E25" s="5">
        <f t="shared" si="1"/>
        <v>0.17564790167747177</v>
      </c>
      <c r="F25" s="26"/>
    </row>
    <row r="26" spans="1:7" ht="15.75">
      <c r="A26" s="26"/>
      <c r="B26" s="8" t="s">
        <v>13</v>
      </c>
      <c r="C26" s="9">
        <v>38233092000000</v>
      </c>
      <c r="D26" s="9">
        <v>82174515000000</v>
      </c>
      <c r="E26" s="5">
        <f t="shared" si="1"/>
        <v>0.46526702348045496</v>
      </c>
      <c r="F26" s="26"/>
    </row>
    <row r="27" spans="1:7" ht="15.75">
      <c r="A27" s="26"/>
      <c r="B27" s="8" t="s">
        <v>14</v>
      </c>
      <c r="C27" s="9">
        <v>2762162069572</v>
      </c>
      <c r="D27" s="9">
        <v>15226009210657</v>
      </c>
      <c r="E27" s="5">
        <f t="shared" si="1"/>
        <v>0.18141077096148775</v>
      </c>
      <c r="F27" s="26"/>
    </row>
    <row r="28" spans="1:7" ht="15.75">
      <c r="A28" s="26"/>
      <c r="B28" s="8" t="s">
        <v>19</v>
      </c>
      <c r="C28" s="9">
        <v>3003635000000</v>
      </c>
      <c r="D28" s="9">
        <v>4858878000000</v>
      </c>
      <c r="E28" s="5">
        <f t="shared" si="1"/>
        <v>0.61817460738878405</v>
      </c>
      <c r="F28" s="26"/>
    </row>
    <row r="29" spans="1:7" ht="15.75">
      <c r="A29" s="26"/>
      <c r="B29" s="8" t="s">
        <v>20</v>
      </c>
      <c r="C29" s="9">
        <v>20436609059979</v>
      </c>
      <c r="D29" s="9">
        <v>31232766567390</v>
      </c>
      <c r="E29" s="5">
        <f t="shared" si="1"/>
        <v>0.65433233446942796</v>
      </c>
      <c r="F29" s="26"/>
    </row>
    <row r="30" spans="1:7" ht="15.75">
      <c r="A30" s="26"/>
      <c r="B30" s="8" t="s">
        <v>15</v>
      </c>
      <c r="C30" s="9">
        <v>74067000000000</v>
      </c>
      <c r="D30" s="9">
        <v>179611000000000</v>
      </c>
      <c r="E30" s="5">
        <f t="shared" si="1"/>
        <v>0.41237452049150664</v>
      </c>
      <c r="F30" s="26"/>
    </row>
    <row r="31" spans="1:7" ht="15.75">
      <c r="A31" s="26"/>
      <c r="B31" s="8" t="s">
        <v>16</v>
      </c>
      <c r="C31" s="9">
        <v>21369286000000</v>
      </c>
      <c r="D31" s="9">
        <v>63991229000000</v>
      </c>
      <c r="E31" s="5">
        <f t="shared" si="1"/>
        <v>0.33394085930120204</v>
      </c>
      <c r="F31" s="26"/>
    </row>
    <row r="32" spans="1:7" ht="15.75">
      <c r="A32" s="26"/>
      <c r="B32" s="8" t="s">
        <v>17</v>
      </c>
      <c r="C32" s="9">
        <v>12041437000000</v>
      </c>
      <c r="D32" s="9">
        <v>16745695000000</v>
      </c>
      <c r="E32" s="5">
        <f t="shared" si="1"/>
        <v>0.71907657460618979</v>
      </c>
      <c r="F32" s="26"/>
    </row>
    <row r="33" spans="1:6" ht="15.75">
      <c r="A33" s="26"/>
      <c r="B33" s="8" t="s">
        <v>18</v>
      </c>
      <c r="C33" s="9">
        <v>18597824186000</v>
      </c>
      <c r="D33" s="9">
        <v>31096539490000</v>
      </c>
      <c r="E33" s="5">
        <f t="shared" si="1"/>
        <v>0.59806732488612357</v>
      </c>
      <c r="F33" s="26"/>
    </row>
    <row r="34" spans="1:6" ht="15.75">
      <c r="A34" s="26">
        <v>2017</v>
      </c>
      <c r="B34" s="8" t="s">
        <v>7</v>
      </c>
      <c r="C34" s="6">
        <v>36884700960000</v>
      </c>
      <c r="D34" s="6">
        <v>92318063556000</v>
      </c>
      <c r="E34" s="5">
        <f t="shared" si="1"/>
        <v>0.39953937007816237</v>
      </c>
      <c r="F34" s="27">
        <f>AVERAGE(E34:E47)</f>
        <v>0.45347310014834002</v>
      </c>
    </row>
    <row r="35" spans="1:6" ht="15.75">
      <c r="A35" s="26"/>
      <c r="B35" s="8" t="s">
        <v>8</v>
      </c>
      <c r="C35" s="9">
        <v>7793559184000</v>
      </c>
      <c r="D35" s="9">
        <v>16823208531000</v>
      </c>
      <c r="E35" s="5">
        <f t="shared" si="1"/>
        <v>0.46326235388682646</v>
      </c>
      <c r="F35" s="26"/>
    </row>
    <row r="36" spans="1:6" ht="15.75">
      <c r="A36" s="26"/>
      <c r="B36" s="8" t="s">
        <v>9</v>
      </c>
      <c r="C36" s="9">
        <v>139317000000000</v>
      </c>
      <c r="D36" s="9">
        <v>295646000000000</v>
      </c>
      <c r="E36" s="5">
        <f t="shared" si="1"/>
        <v>0.47122910507837074</v>
      </c>
      <c r="F36" s="26"/>
    </row>
    <row r="37" spans="1:6" ht="15.75">
      <c r="A37" s="26"/>
      <c r="B37" s="8" t="s">
        <v>10</v>
      </c>
      <c r="C37" s="9">
        <v>16754337385933</v>
      </c>
      <c r="D37" s="6">
        <v>45951188475157</v>
      </c>
      <c r="E37" s="5">
        <f t="shared" si="1"/>
        <v>0.36461162250441131</v>
      </c>
      <c r="F37" s="26"/>
    </row>
    <row r="38" spans="1:6" ht="15.75">
      <c r="A38" s="26"/>
      <c r="B38" s="8" t="s">
        <v>11</v>
      </c>
      <c r="C38" s="9">
        <v>11295184000000</v>
      </c>
      <c r="D38" s="9">
        <v>31619514000000</v>
      </c>
      <c r="E38" s="5">
        <f t="shared" si="1"/>
        <v>0.35722193579572414</v>
      </c>
      <c r="F38" s="26"/>
    </row>
    <row r="39" spans="1:6" ht="15.75">
      <c r="A39" s="26"/>
      <c r="B39" s="8" t="s">
        <v>12</v>
      </c>
      <c r="C39" s="6">
        <v>4947621216000</v>
      </c>
      <c r="D39" s="13">
        <v>29596405332000</v>
      </c>
      <c r="E39" s="5">
        <f t="shared" si="1"/>
        <v>0.16716966673822956</v>
      </c>
      <c r="F39" s="26"/>
    </row>
    <row r="40" spans="1:6" ht="15.75">
      <c r="A40" s="26"/>
      <c r="B40" s="8" t="s">
        <v>13</v>
      </c>
      <c r="C40" s="9">
        <v>41182764000000</v>
      </c>
      <c r="D40" s="9">
        <v>87939488000000</v>
      </c>
      <c r="E40" s="5">
        <f t="shared" si="1"/>
        <v>0.46830798014198127</v>
      </c>
      <c r="F40" s="26"/>
    </row>
    <row r="41" spans="1:6" ht="15.75">
      <c r="A41" s="26"/>
      <c r="B41" s="8" t="s">
        <v>14</v>
      </c>
      <c r="C41" s="9">
        <v>2722207633646</v>
      </c>
      <c r="D41" s="9">
        <v>16616239416335</v>
      </c>
      <c r="E41" s="5">
        <f t="shared" si="1"/>
        <v>0.16382814218299402</v>
      </c>
      <c r="F41" s="26"/>
    </row>
    <row r="42" spans="1:6" ht="15.75">
      <c r="A42" s="26"/>
      <c r="B42" s="8" t="s">
        <v>19</v>
      </c>
      <c r="C42" s="9">
        <v>3099441000000</v>
      </c>
      <c r="D42" s="9">
        <v>5427426000000</v>
      </c>
      <c r="E42" s="5">
        <f t="shared" si="1"/>
        <v>0.57107015369716696</v>
      </c>
      <c r="F42" s="26"/>
    </row>
    <row r="43" spans="1:6" ht="15.75">
      <c r="A43" s="26"/>
      <c r="B43" s="8" t="s">
        <v>20</v>
      </c>
      <c r="C43" s="9">
        <v>27539670430514</v>
      </c>
      <c r="D43" s="9">
        <v>41782780915111</v>
      </c>
      <c r="E43" s="5">
        <f t="shared" si="1"/>
        <v>0.65911530605073032</v>
      </c>
      <c r="F43" s="26"/>
    </row>
    <row r="44" spans="1:6" ht="15.75">
      <c r="A44" s="26"/>
      <c r="B44" s="8" t="s">
        <v>15</v>
      </c>
      <c r="C44" s="9">
        <v>86354000000000</v>
      </c>
      <c r="D44" s="9">
        <v>198484000000000</v>
      </c>
      <c r="E44" s="5">
        <f t="shared" si="1"/>
        <v>0.43506781403035005</v>
      </c>
      <c r="F44" s="26"/>
    </row>
    <row r="45" spans="1:6" ht="15.75">
      <c r="A45" s="26"/>
      <c r="B45" s="8" t="s">
        <v>16</v>
      </c>
      <c r="C45" s="9">
        <v>34724168000000</v>
      </c>
      <c r="D45" s="9">
        <v>82262093000000</v>
      </c>
      <c r="E45" s="5">
        <f t="shared" si="1"/>
        <v>0.42211627170730998</v>
      </c>
      <c r="F45" s="26"/>
    </row>
    <row r="46" spans="1:6" ht="15.75">
      <c r="A46" s="26"/>
      <c r="B46" s="8" t="s">
        <v>17</v>
      </c>
      <c r="C46" s="9">
        <v>13733025000000</v>
      </c>
      <c r="D46" s="9">
        <v>18906413000000</v>
      </c>
      <c r="E46" s="5">
        <f t="shared" si="1"/>
        <v>0.72636861365505978</v>
      </c>
      <c r="F46" s="26"/>
    </row>
    <row r="47" spans="1:6" ht="15.75">
      <c r="A47" s="26"/>
      <c r="B47" s="8" t="s">
        <v>18</v>
      </c>
      <c r="C47" s="9">
        <v>31051949689000</v>
      </c>
      <c r="D47" s="9">
        <v>45683774302000</v>
      </c>
      <c r="E47" s="5">
        <f t="shared" si="1"/>
        <v>0.67971506652944325</v>
      </c>
      <c r="F47" s="26"/>
    </row>
    <row r="48" spans="1:6" ht="15.75">
      <c r="A48" s="26">
        <v>2018</v>
      </c>
      <c r="B48" s="8" t="s">
        <v>7</v>
      </c>
      <c r="C48" s="6">
        <v>39939510303000</v>
      </c>
      <c r="D48" s="6">
        <v>102246793155000</v>
      </c>
      <c r="E48" s="5">
        <f t="shared" ref="E48:E75" si="2">C48/D48</f>
        <v>0.39061870862251985</v>
      </c>
      <c r="F48" s="27">
        <f>AVERAGE(E48:E61)</f>
        <v>0.46572810076803328</v>
      </c>
    </row>
    <row r="49" spans="1:6" ht="15.75">
      <c r="A49" s="26"/>
      <c r="B49" s="8" t="s">
        <v>8</v>
      </c>
      <c r="C49" s="9">
        <v>10014019260000</v>
      </c>
      <c r="D49" s="9">
        <v>19940850599000</v>
      </c>
      <c r="E49" s="5">
        <f t="shared" si="2"/>
        <v>0.50218616353818857</v>
      </c>
      <c r="F49" s="26"/>
    </row>
    <row r="50" spans="1:6" ht="15.75">
      <c r="A50" s="26"/>
      <c r="B50" s="8" t="s">
        <v>9</v>
      </c>
      <c r="C50" s="9">
        <v>170348000000000</v>
      </c>
      <c r="D50" s="9">
        <v>344711000000000</v>
      </c>
      <c r="E50" s="5">
        <f t="shared" si="2"/>
        <v>0.49417628100060629</v>
      </c>
      <c r="F50" s="26"/>
    </row>
    <row r="51" spans="1:6" ht="15.75">
      <c r="A51" s="26"/>
      <c r="B51" s="8" t="s">
        <v>10</v>
      </c>
      <c r="C51" s="9">
        <v>21814594254302</v>
      </c>
      <c r="D51" s="6">
        <v>52101492204552</v>
      </c>
      <c r="E51" s="5">
        <f t="shared" si="2"/>
        <v>0.41869423180160092</v>
      </c>
      <c r="F51" s="26"/>
    </row>
    <row r="52" spans="1:6" ht="15.75">
      <c r="A52" s="26"/>
      <c r="B52" s="8" t="s">
        <v>11</v>
      </c>
      <c r="C52" s="9">
        <v>11660003000000</v>
      </c>
      <c r="D52" s="9">
        <v>34367153000000</v>
      </c>
      <c r="E52" s="5">
        <f t="shared" si="2"/>
        <v>0.33927753631498075</v>
      </c>
      <c r="F52" s="26"/>
    </row>
    <row r="53" spans="1:6" ht="15.75">
      <c r="A53" s="26"/>
      <c r="B53" s="8" t="s">
        <v>12</v>
      </c>
      <c r="C53" s="6">
        <v>4615456725000</v>
      </c>
      <c r="D53" s="13">
        <v>31893707412000</v>
      </c>
      <c r="E53" s="5">
        <f t="shared" si="2"/>
        <v>0.14471370999231764</v>
      </c>
      <c r="F53" s="26"/>
    </row>
    <row r="54" spans="1:6" ht="15.75">
      <c r="A54" s="26"/>
      <c r="B54" s="8" t="s">
        <v>13</v>
      </c>
      <c r="C54" s="9">
        <v>46620996000000</v>
      </c>
      <c r="D54" s="9">
        <v>96537796000000</v>
      </c>
      <c r="E54" s="5">
        <f t="shared" si="2"/>
        <v>0.4829299811236627</v>
      </c>
      <c r="F54" s="26"/>
    </row>
    <row r="55" spans="1:6" ht="15.75">
      <c r="A55" s="26"/>
      <c r="B55" s="8" t="s">
        <v>14</v>
      </c>
      <c r="C55" s="9">
        <v>2851611349015</v>
      </c>
      <c r="D55" s="9">
        <v>18146206145369</v>
      </c>
      <c r="E55" s="5">
        <f t="shared" si="2"/>
        <v>0.15714642091965572</v>
      </c>
      <c r="F55" s="26"/>
    </row>
    <row r="56" spans="1:6" ht="15.75">
      <c r="A56" s="26"/>
      <c r="B56" s="8" t="s">
        <v>19</v>
      </c>
      <c r="C56" s="9">
        <v>3220568000000</v>
      </c>
      <c r="D56" s="9">
        <v>5036396000000</v>
      </c>
      <c r="E56" s="5">
        <f t="shared" si="2"/>
        <v>0.63945885113084833</v>
      </c>
      <c r="F56" s="26"/>
    </row>
    <row r="57" spans="1:6" ht="15.75">
      <c r="A57" s="26"/>
      <c r="B57" s="8" t="s">
        <v>20</v>
      </c>
      <c r="C57" s="9">
        <v>36223538927553</v>
      </c>
      <c r="D57" s="9">
        <v>52549150902972</v>
      </c>
      <c r="E57" s="5">
        <f t="shared" si="2"/>
        <v>0.68932681699152476</v>
      </c>
      <c r="F57" s="26"/>
    </row>
    <row r="58" spans="1:6" ht="15.75">
      <c r="A58" s="26"/>
      <c r="B58" s="8" t="s">
        <v>15</v>
      </c>
      <c r="C58" s="9">
        <v>88893000000000</v>
      </c>
      <c r="D58" s="9">
        <v>206196000000000</v>
      </c>
      <c r="E58" s="5">
        <f t="shared" si="2"/>
        <v>0.43110923587266486</v>
      </c>
      <c r="F58" s="26"/>
    </row>
    <row r="59" spans="1:6" ht="15.75">
      <c r="A59" s="26"/>
      <c r="B59" s="8" t="s">
        <v>16</v>
      </c>
      <c r="C59" s="9">
        <v>59230338000000</v>
      </c>
      <c r="D59" s="9">
        <v>116281017000000</v>
      </c>
      <c r="E59" s="5">
        <f t="shared" si="2"/>
        <v>0.50937237674830449</v>
      </c>
      <c r="F59" s="26"/>
    </row>
    <row r="60" spans="1:6" ht="15.75">
      <c r="A60" s="26"/>
      <c r="B60" s="8" t="s">
        <v>17</v>
      </c>
      <c r="C60" s="9">
        <v>11944837000000</v>
      </c>
      <c r="D60" s="9">
        <v>19522970000000</v>
      </c>
      <c r="E60" s="5">
        <f t="shared" si="2"/>
        <v>0.61183503329667566</v>
      </c>
      <c r="F60" s="26"/>
    </row>
    <row r="61" spans="1:6" ht="15.75">
      <c r="A61" s="26"/>
      <c r="B61" s="8" t="s">
        <v>18</v>
      </c>
      <c r="C61" s="9">
        <v>42014686674000</v>
      </c>
      <c r="D61" s="9">
        <v>59230001239000</v>
      </c>
      <c r="E61" s="5">
        <f t="shared" si="2"/>
        <v>0.70934806339891521</v>
      </c>
      <c r="F61" s="26"/>
    </row>
    <row r="62" spans="1:6" ht="15.75">
      <c r="A62" s="26">
        <v>2019</v>
      </c>
      <c r="B62" s="8" t="s">
        <v>7</v>
      </c>
      <c r="C62" s="6">
        <v>44951802710000</v>
      </c>
      <c r="D62" s="6">
        <v>100324976605000</v>
      </c>
      <c r="E62" s="5">
        <f t="shared" si="2"/>
        <v>0.44806193064947786</v>
      </c>
      <c r="F62" s="27">
        <f>AVERAGE(E62:E75)</f>
        <v>0.47029658898311516</v>
      </c>
    </row>
    <row r="63" spans="1:6" ht="15.75">
      <c r="A63" s="26"/>
      <c r="B63" s="8" t="s">
        <v>8</v>
      </c>
      <c r="C63" s="9">
        <v>11342184833000</v>
      </c>
      <c r="D63" s="9">
        <v>21409046173000</v>
      </c>
      <c r="E63" s="5">
        <f t="shared" si="2"/>
        <v>0.52978468733951289</v>
      </c>
      <c r="F63" s="26"/>
    </row>
    <row r="64" spans="1:6" ht="15.75">
      <c r="A64" s="26"/>
      <c r="B64" s="8" t="s">
        <v>9</v>
      </c>
      <c r="C64" s="9">
        <v>165195000000000</v>
      </c>
      <c r="D64" s="9">
        <v>351958000000000</v>
      </c>
      <c r="E64" s="5">
        <f t="shared" si="2"/>
        <v>0.46935998045221305</v>
      </c>
      <c r="F64" s="26"/>
    </row>
    <row r="65" spans="1:6" ht="15.75">
      <c r="A65" s="26"/>
      <c r="B65" s="8" t="s">
        <v>10</v>
      </c>
      <c r="C65" s="9">
        <v>20897343170602</v>
      </c>
      <c r="D65" s="6">
        <v>54444849052447</v>
      </c>
      <c r="E65" s="5">
        <f t="shared" si="2"/>
        <v>0.38382589968192371</v>
      </c>
      <c r="F65" s="26"/>
    </row>
    <row r="66" spans="1:6" ht="15.75">
      <c r="A66" s="26"/>
      <c r="B66" s="8" t="s">
        <v>11</v>
      </c>
      <c r="C66" s="9">
        <v>12038210000000</v>
      </c>
      <c r="D66" s="9">
        <v>38709314000000</v>
      </c>
      <c r="E66" s="5">
        <f t="shared" si="2"/>
        <v>0.31099001134455651</v>
      </c>
      <c r="F66" s="26"/>
    </row>
    <row r="67" spans="1:6" ht="15.75">
      <c r="A67" s="26"/>
      <c r="B67" s="8" t="s">
        <v>12</v>
      </c>
      <c r="C67" s="6">
        <v>3906111495000</v>
      </c>
      <c r="D67" s="13">
        <v>30897585888000</v>
      </c>
      <c r="E67" s="5">
        <f t="shared" si="2"/>
        <v>0.12642125210555868</v>
      </c>
      <c r="F67" s="26"/>
    </row>
    <row r="68" spans="1:6" ht="15.75">
      <c r="A68" s="26"/>
      <c r="B68" s="8" t="s">
        <v>13</v>
      </c>
      <c r="C68" s="9">
        <v>41996071000000</v>
      </c>
      <c r="D68" s="9">
        <v>96198559000000</v>
      </c>
      <c r="E68" s="5">
        <f t="shared" si="2"/>
        <v>0.43655613386059139</v>
      </c>
      <c r="F68" s="26"/>
    </row>
    <row r="69" spans="1:6" ht="15.75">
      <c r="A69" s="26"/>
      <c r="B69" s="8" t="s">
        <v>14</v>
      </c>
      <c r="C69" s="9">
        <v>3559144386553</v>
      </c>
      <c r="D69" s="9">
        <v>20264726862584</v>
      </c>
      <c r="E69" s="5">
        <f t="shared" si="2"/>
        <v>0.17563248745900767</v>
      </c>
      <c r="F69" s="26"/>
    </row>
    <row r="70" spans="1:6" ht="15.75">
      <c r="A70" s="26"/>
      <c r="B70" s="8" t="s">
        <v>19</v>
      </c>
      <c r="C70" s="9">
        <v>3086283000000</v>
      </c>
      <c r="D70" s="9">
        <v>4832910000000</v>
      </c>
      <c r="E70" s="5">
        <f t="shared" si="2"/>
        <v>0.63859724265504636</v>
      </c>
      <c r="F70" s="26"/>
    </row>
    <row r="71" spans="1:6" ht="15.75">
      <c r="A71" s="26"/>
      <c r="B71" s="8" t="s">
        <v>20</v>
      </c>
      <c r="C71" s="9">
        <v>41839415194726</v>
      </c>
      <c r="D71" s="9">
        <v>59165548433821</v>
      </c>
      <c r="E71" s="5">
        <f t="shared" si="2"/>
        <v>0.70715841063359763</v>
      </c>
      <c r="F71" s="26"/>
    </row>
    <row r="72" spans="1:6" ht="15.75">
      <c r="A72" s="26"/>
      <c r="B72" s="8" t="s">
        <v>15</v>
      </c>
      <c r="C72" s="9">
        <v>103958000000000</v>
      </c>
      <c r="D72" s="9">
        <v>221208000000000</v>
      </c>
      <c r="E72" s="5">
        <f t="shared" si="2"/>
        <v>0.4699558786300676</v>
      </c>
      <c r="F72" s="26"/>
    </row>
    <row r="73" spans="1:6" ht="15.75">
      <c r="A73" s="26"/>
      <c r="B73" s="8" t="s">
        <v>16</v>
      </c>
      <c r="C73" s="9">
        <v>50603301000000</v>
      </c>
      <c r="D73" s="9">
        <v>111713375000000</v>
      </c>
      <c r="E73" s="5">
        <f t="shared" si="2"/>
        <v>0.45297441779017061</v>
      </c>
      <c r="F73" s="26"/>
    </row>
    <row r="74" spans="1:6" ht="15.75">
      <c r="A74" s="26"/>
      <c r="B74" s="8" t="s">
        <v>17</v>
      </c>
      <c r="C74" s="9">
        <v>15367509000000</v>
      </c>
      <c r="D74" s="9">
        <v>20649371000000</v>
      </c>
      <c r="E74" s="5">
        <f t="shared" si="2"/>
        <v>0.74421196655336375</v>
      </c>
      <c r="F74" s="26"/>
    </row>
    <row r="75" spans="1:6" ht="15.75">
      <c r="A75" s="26"/>
      <c r="B75" s="8" t="s">
        <v>18</v>
      </c>
      <c r="C75" s="9">
        <v>42895114167000</v>
      </c>
      <c r="D75" s="9">
        <v>62110847154000</v>
      </c>
      <c r="E75" s="5">
        <f t="shared" si="2"/>
        <v>0.69062194660852427</v>
      </c>
      <c r="F75" s="26"/>
    </row>
    <row r="76" spans="1:6">
      <c r="F76" s="11"/>
    </row>
  </sheetData>
  <mergeCells count="13">
    <mergeCell ref="A1:G1"/>
    <mergeCell ref="A2:G2"/>
    <mergeCell ref="A3:G3"/>
    <mergeCell ref="A6:A19"/>
    <mergeCell ref="F6:F19"/>
    <mergeCell ref="A62:A75"/>
    <mergeCell ref="F62:F75"/>
    <mergeCell ref="A20:A33"/>
    <mergeCell ref="F20:F33"/>
    <mergeCell ref="A34:A47"/>
    <mergeCell ref="F34:F47"/>
    <mergeCell ref="A48:A61"/>
    <mergeCell ref="F48:F61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6"/>
  <sheetViews>
    <sheetView topLeftCell="A50" workbookViewId="0">
      <selection activeCell="D6" sqref="D6:D75"/>
    </sheetView>
  </sheetViews>
  <sheetFormatPr defaultRowHeight="15"/>
  <cols>
    <col min="2" max="2" width="10.5703125" customWidth="1"/>
    <col min="3" max="3" width="24.42578125" bestFit="1" customWidth="1"/>
    <col min="4" max="4" width="16.28515625" customWidth="1"/>
  </cols>
  <sheetData>
    <row r="1" spans="1:5" ht="15.75">
      <c r="A1" s="38" t="s">
        <v>0</v>
      </c>
      <c r="B1" s="38"/>
      <c r="C1" s="38"/>
      <c r="D1" s="38"/>
      <c r="E1" s="38"/>
    </row>
    <row r="2" spans="1:5" ht="15.75">
      <c r="A2" s="38" t="s">
        <v>21</v>
      </c>
      <c r="B2" s="38"/>
      <c r="C2" s="38"/>
      <c r="D2" s="38"/>
      <c r="E2" s="38"/>
    </row>
    <row r="3" spans="1:5" ht="15.75">
      <c r="A3" s="38" t="s">
        <v>1</v>
      </c>
      <c r="B3" s="38"/>
      <c r="C3" s="38"/>
      <c r="D3" s="38"/>
      <c r="E3" s="38"/>
    </row>
    <row r="5" spans="1:5" ht="45">
      <c r="A5" s="2" t="s">
        <v>2</v>
      </c>
      <c r="B5" s="2" t="s">
        <v>3</v>
      </c>
      <c r="C5" s="2" t="s">
        <v>22</v>
      </c>
      <c r="D5" s="2" t="s">
        <v>23</v>
      </c>
      <c r="E5" s="2" t="s">
        <v>6</v>
      </c>
    </row>
    <row r="6" spans="1:5">
      <c r="A6" s="32">
        <v>2015</v>
      </c>
      <c r="B6" s="2" t="s">
        <v>7</v>
      </c>
      <c r="C6" s="6">
        <v>82199287055000</v>
      </c>
      <c r="D6" s="12">
        <f>LN(C6)</f>
        <v>32.04016774465623</v>
      </c>
      <c r="E6" s="35">
        <f>AVERAGE(D6:D19)</f>
        <v>31.156951786586006</v>
      </c>
    </row>
    <row r="7" spans="1:5">
      <c r="A7" s="33"/>
      <c r="B7" s="2" t="s">
        <v>8</v>
      </c>
      <c r="C7" s="9">
        <v>15203129563000</v>
      </c>
      <c r="D7" s="12">
        <f>LN(C7)</f>
        <v>30.352522414890498</v>
      </c>
      <c r="E7" s="36"/>
    </row>
    <row r="8" spans="1:5">
      <c r="A8" s="33"/>
      <c r="B8" s="2" t="s">
        <v>9</v>
      </c>
      <c r="C8" s="9">
        <v>245435000000000</v>
      </c>
      <c r="D8" s="12">
        <f t="shared" ref="D8:D75" si="0">LN(C8)</f>
        <v>33.134053262322361</v>
      </c>
      <c r="E8" s="36"/>
    </row>
    <row r="9" spans="1:5">
      <c r="A9" s="33"/>
      <c r="B9" s="2" t="s">
        <v>10</v>
      </c>
      <c r="C9" s="6">
        <v>36022148489646</v>
      </c>
      <c r="D9" s="12">
        <f t="shared" si="0"/>
        <v>31.215155101028188</v>
      </c>
      <c r="E9" s="36"/>
    </row>
    <row r="10" spans="1:5">
      <c r="A10" s="33"/>
      <c r="B10" s="2" t="s">
        <v>11</v>
      </c>
      <c r="C10" s="9">
        <v>26560624000000</v>
      </c>
      <c r="D10" s="12">
        <f t="shared" si="0"/>
        <v>30.910450934236707</v>
      </c>
      <c r="E10" s="36"/>
    </row>
    <row r="11" spans="1:5">
      <c r="A11" s="33"/>
      <c r="B11" s="2" t="s">
        <v>12</v>
      </c>
      <c r="C11" s="13">
        <v>31578975995000</v>
      </c>
      <c r="D11" s="12">
        <f t="shared" si="0"/>
        <v>31.083512698486178</v>
      </c>
      <c r="E11" s="36"/>
    </row>
    <row r="12" spans="1:5">
      <c r="A12" s="33"/>
      <c r="B12" s="2" t="s">
        <v>13</v>
      </c>
      <c r="C12" s="9">
        <v>91831526000000</v>
      </c>
      <c r="D12" s="12">
        <f t="shared" si="0"/>
        <v>32.150976775078981</v>
      </c>
      <c r="E12" s="36"/>
    </row>
    <row r="13" spans="1:5">
      <c r="A13" s="33"/>
      <c r="B13" s="2" t="s">
        <v>14</v>
      </c>
      <c r="C13" s="9">
        <v>13696417381439</v>
      </c>
      <c r="D13" s="12">
        <f t="shared" si="0"/>
        <v>30.248155409559779</v>
      </c>
      <c r="E13" s="36"/>
    </row>
    <row r="14" spans="1:5">
      <c r="A14" s="33"/>
      <c r="B14" s="2" t="s">
        <v>19</v>
      </c>
      <c r="C14" s="9">
        <v>3889291000000</v>
      </c>
      <c r="D14" s="12">
        <f t="shared" si="0"/>
        <v>28.989247994736331</v>
      </c>
      <c r="E14" s="36"/>
    </row>
    <row r="15" spans="1:5">
      <c r="A15" s="33"/>
      <c r="B15" s="2" t="s">
        <v>20</v>
      </c>
      <c r="C15" s="9">
        <v>19128811782419</v>
      </c>
      <c r="D15" s="12">
        <f t="shared" si="0"/>
        <v>30.582216784666425</v>
      </c>
      <c r="E15" s="36"/>
    </row>
    <row r="16" spans="1:5">
      <c r="A16" s="33"/>
      <c r="B16" s="2" t="s">
        <v>15</v>
      </c>
      <c r="C16" s="9">
        <v>166173000000000</v>
      </c>
      <c r="D16" s="12">
        <f t="shared" si="0"/>
        <v>32.744050530279026</v>
      </c>
      <c r="E16" s="36"/>
    </row>
    <row r="17" spans="1:5">
      <c r="A17" s="33"/>
      <c r="B17" s="2" t="s">
        <v>16</v>
      </c>
      <c r="C17" s="9">
        <v>61715399000000</v>
      </c>
      <c r="D17" s="12">
        <f t="shared" si="0"/>
        <v>31.75355459430649</v>
      </c>
      <c r="E17" s="36"/>
    </row>
    <row r="18" spans="1:5">
      <c r="A18" s="33"/>
      <c r="B18" s="2" t="s">
        <v>17</v>
      </c>
      <c r="C18" s="9">
        <v>15729945000000</v>
      </c>
      <c r="D18" s="12">
        <f t="shared" si="0"/>
        <v>30.386587336489125</v>
      </c>
      <c r="E18" s="36"/>
    </row>
    <row r="19" spans="1:5">
      <c r="A19" s="34"/>
      <c r="B19" s="2" t="s">
        <v>18</v>
      </c>
      <c r="C19" s="9">
        <v>19602406034000</v>
      </c>
      <c r="D19" s="12">
        <f t="shared" si="0"/>
        <v>30.606673431467751</v>
      </c>
      <c r="E19" s="37"/>
    </row>
    <row r="20" spans="1:5">
      <c r="A20" s="32">
        <v>2016</v>
      </c>
      <c r="B20" s="8" t="s">
        <v>7</v>
      </c>
      <c r="C20" s="6">
        <v>87633045052000</v>
      </c>
      <c r="D20" s="12">
        <f>LN(C20)</f>
        <v>32.104179269359825</v>
      </c>
      <c r="E20" s="35">
        <f>AVERAGE(D20:D33)</f>
        <v>31.271655158182906</v>
      </c>
    </row>
    <row r="21" spans="1:5">
      <c r="A21" s="33"/>
      <c r="B21" s="8" t="s">
        <v>8</v>
      </c>
      <c r="C21" s="9">
        <v>15830740710000</v>
      </c>
      <c r="D21" s="12">
        <f t="shared" si="0"/>
        <v>30.392974780261838</v>
      </c>
      <c r="E21" s="36"/>
    </row>
    <row r="22" spans="1:5">
      <c r="A22" s="33"/>
      <c r="B22" s="8" t="s">
        <v>9</v>
      </c>
      <c r="C22" s="9">
        <v>261855000000000</v>
      </c>
      <c r="D22" s="12">
        <f t="shared" si="0"/>
        <v>33.1988120313734</v>
      </c>
      <c r="E22" s="36"/>
    </row>
    <row r="23" spans="1:5">
      <c r="A23" s="33"/>
      <c r="B23" s="8" t="s">
        <v>10</v>
      </c>
      <c r="C23" s="6">
        <v>38292205983731</v>
      </c>
      <c r="D23" s="12">
        <f t="shared" si="0"/>
        <v>31.276267492287097</v>
      </c>
      <c r="E23" s="36"/>
    </row>
    <row r="24" spans="1:5">
      <c r="A24" s="33"/>
      <c r="B24" s="8" t="s">
        <v>11</v>
      </c>
      <c r="C24" s="9">
        <v>28901948000000</v>
      </c>
      <c r="D24" s="12">
        <f t="shared" si="0"/>
        <v>30.99493011361962</v>
      </c>
      <c r="E24" s="36"/>
    </row>
    <row r="25" spans="1:5">
      <c r="A25" s="33"/>
      <c r="B25" s="8" t="s">
        <v>12</v>
      </c>
      <c r="C25" s="13">
        <v>29901710512000</v>
      </c>
      <c r="D25" s="12">
        <f t="shared" si="0"/>
        <v>31.028936802448086</v>
      </c>
      <c r="E25" s="36"/>
    </row>
    <row r="26" spans="1:5">
      <c r="A26" s="33"/>
      <c r="B26" s="8" t="s">
        <v>13</v>
      </c>
      <c r="C26" s="9">
        <v>82174515000000</v>
      </c>
      <c r="D26" s="12">
        <f t="shared" si="0"/>
        <v>32.039866333423085</v>
      </c>
      <c r="E26" s="36"/>
    </row>
    <row r="27" spans="1:5">
      <c r="A27" s="33"/>
      <c r="B27" s="8" t="s">
        <v>14</v>
      </c>
      <c r="C27" s="9">
        <v>15226009210657</v>
      </c>
      <c r="D27" s="12">
        <f t="shared" si="0"/>
        <v>30.354026213741914</v>
      </c>
      <c r="E27" s="36"/>
    </row>
    <row r="28" spans="1:5">
      <c r="A28" s="33"/>
      <c r="B28" s="8" t="s">
        <v>19</v>
      </c>
      <c r="C28" s="9">
        <v>4858878000000</v>
      </c>
      <c r="D28" s="12">
        <f t="shared" si="0"/>
        <v>29.211828662990179</v>
      </c>
      <c r="E28" s="36"/>
    </row>
    <row r="29" spans="1:5">
      <c r="A29" s="33"/>
      <c r="B29" s="8" t="s">
        <v>20</v>
      </c>
      <c r="C29" s="9">
        <v>31232766567390</v>
      </c>
      <c r="D29" s="12">
        <f t="shared" si="0"/>
        <v>31.072488870152018</v>
      </c>
      <c r="E29" s="36"/>
    </row>
    <row r="30" spans="1:5">
      <c r="A30" s="33"/>
      <c r="B30" s="8" t="s">
        <v>15</v>
      </c>
      <c r="C30" s="9">
        <v>179611000000000</v>
      </c>
      <c r="D30" s="12">
        <f t="shared" si="0"/>
        <v>32.821814517137149</v>
      </c>
      <c r="E30" s="36"/>
    </row>
    <row r="31" spans="1:5">
      <c r="A31" s="33"/>
      <c r="B31" s="8" t="s">
        <v>16</v>
      </c>
      <c r="C31" s="9">
        <v>63991229000000</v>
      </c>
      <c r="D31" s="12">
        <f t="shared" si="0"/>
        <v>31.789767143021439</v>
      </c>
      <c r="E31" s="36"/>
    </row>
    <row r="32" spans="1:5">
      <c r="A32" s="33"/>
      <c r="B32" s="8" t="s">
        <v>17</v>
      </c>
      <c r="C32" s="9">
        <v>16745695000000</v>
      </c>
      <c r="D32" s="12">
        <f t="shared" si="0"/>
        <v>30.449162326240256</v>
      </c>
      <c r="E32" s="36"/>
    </row>
    <row r="33" spans="1:5">
      <c r="A33" s="34"/>
      <c r="B33" s="8" t="s">
        <v>18</v>
      </c>
      <c r="C33" s="9">
        <v>31096539490000</v>
      </c>
      <c r="D33" s="12">
        <f t="shared" si="0"/>
        <v>31.068117658504718</v>
      </c>
      <c r="E33" s="37"/>
    </row>
    <row r="34" spans="1:5">
      <c r="A34" s="32">
        <v>2017</v>
      </c>
      <c r="B34" s="8" t="s">
        <v>7</v>
      </c>
      <c r="C34" s="6">
        <v>92318063556000</v>
      </c>
      <c r="D34" s="12">
        <f t="shared" si="0"/>
        <v>32.15626094312173</v>
      </c>
      <c r="E34" s="35">
        <f>AVERAGE(D34:D47)</f>
        <v>31.40809333751935</v>
      </c>
    </row>
    <row r="35" spans="1:5">
      <c r="A35" s="33"/>
      <c r="B35" s="8" t="s">
        <v>8</v>
      </c>
      <c r="C35" s="9">
        <v>16823208531000</v>
      </c>
      <c r="D35" s="12">
        <f t="shared" si="0"/>
        <v>30.45378050917812</v>
      </c>
      <c r="E35" s="36"/>
    </row>
    <row r="36" spans="1:5">
      <c r="A36" s="33"/>
      <c r="B36" s="8" t="s">
        <v>9</v>
      </c>
      <c r="C36" s="9">
        <v>295646000000000</v>
      </c>
      <c r="D36" s="12">
        <f t="shared" si="0"/>
        <v>33.320183908592618</v>
      </c>
      <c r="E36" s="36"/>
    </row>
    <row r="37" spans="1:5">
      <c r="A37" s="33"/>
      <c r="B37" s="8" t="s">
        <v>10</v>
      </c>
      <c r="C37" s="6">
        <v>45951188475157</v>
      </c>
      <c r="D37" s="12">
        <f t="shared" si="0"/>
        <v>31.458600828925839</v>
      </c>
      <c r="E37" s="36"/>
    </row>
    <row r="38" spans="1:5">
      <c r="A38" s="33"/>
      <c r="B38" s="8" t="s">
        <v>11</v>
      </c>
      <c r="C38" s="9">
        <v>31619514000000</v>
      </c>
      <c r="D38" s="12">
        <f t="shared" si="0"/>
        <v>31.08479557757278</v>
      </c>
      <c r="E38" s="36"/>
    </row>
    <row r="39" spans="1:5">
      <c r="A39" s="33"/>
      <c r="B39" s="8" t="s">
        <v>12</v>
      </c>
      <c r="C39" s="13">
        <v>29596405332000</v>
      </c>
      <c r="D39" s="12">
        <f t="shared" si="0"/>
        <v>31.018674028397463</v>
      </c>
      <c r="E39" s="36"/>
    </row>
    <row r="40" spans="1:5">
      <c r="A40" s="33"/>
      <c r="B40" s="8" t="s">
        <v>13</v>
      </c>
      <c r="C40" s="9">
        <v>87939488000000</v>
      </c>
      <c r="D40" s="12">
        <f t="shared" si="0"/>
        <v>32.107670057512799</v>
      </c>
      <c r="E40" s="36"/>
    </row>
    <row r="41" spans="1:5">
      <c r="A41" s="33"/>
      <c r="B41" s="8" t="s">
        <v>14</v>
      </c>
      <c r="C41" s="9">
        <v>16616239416335</v>
      </c>
      <c r="D41" s="12">
        <f t="shared" si="0"/>
        <v>30.441401611181355</v>
      </c>
      <c r="E41" s="36"/>
    </row>
    <row r="42" spans="1:5">
      <c r="A42" s="33"/>
      <c r="B42" s="8" t="s">
        <v>19</v>
      </c>
      <c r="C42" s="9">
        <v>5427426000000</v>
      </c>
      <c r="D42" s="12">
        <f t="shared" si="0"/>
        <v>29.32248610433599</v>
      </c>
      <c r="E42" s="36"/>
    </row>
    <row r="43" spans="1:5">
      <c r="A43" s="33"/>
      <c r="B43" s="8" t="s">
        <v>20</v>
      </c>
      <c r="C43" s="9">
        <v>41782780915111</v>
      </c>
      <c r="D43" s="12">
        <f t="shared" si="0"/>
        <v>31.36350543075886</v>
      </c>
      <c r="E43" s="36"/>
    </row>
    <row r="44" spans="1:5">
      <c r="A44" s="33"/>
      <c r="B44" s="8" t="s">
        <v>15</v>
      </c>
      <c r="C44" s="9">
        <v>198484000000000</v>
      </c>
      <c r="D44" s="12">
        <f t="shared" si="0"/>
        <v>32.921729608273068</v>
      </c>
      <c r="E44" s="36"/>
    </row>
    <row r="45" spans="1:5">
      <c r="A45" s="33"/>
      <c r="B45" s="8" t="s">
        <v>16</v>
      </c>
      <c r="C45" s="9">
        <v>82262093000000</v>
      </c>
      <c r="D45" s="12">
        <f t="shared" si="0"/>
        <v>32.040931522122193</v>
      </c>
      <c r="E45" s="36"/>
    </row>
    <row r="46" spans="1:5">
      <c r="A46" s="33"/>
      <c r="B46" s="8" t="s">
        <v>17</v>
      </c>
      <c r="C46" s="9">
        <v>18906413000000</v>
      </c>
      <c r="D46" s="12">
        <f t="shared" si="0"/>
        <v>30.5705222926101</v>
      </c>
      <c r="E46" s="36"/>
    </row>
    <row r="47" spans="1:5">
      <c r="A47" s="34"/>
      <c r="B47" s="8" t="s">
        <v>18</v>
      </c>
      <c r="C47" s="9">
        <v>45683774302000</v>
      </c>
      <c r="D47" s="12">
        <f t="shared" si="0"/>
        <v>31.452764302687928</v>
      </c>
      <c r="E47" s="37"/>
    </row>
    <row r="48" spans="1:5">
      <c r="A48" s="32">
        <v>2018</v>
      </c>
      <c r="B48" s="8" t="s">
        <v>7</v>
      </c>
      <c r="C48" s="6">
        <v>102246793155000</v>
      </c>
      <c r="D48" s="12">
        <f t="shared" si="0"/>
        <v>32.258410547572353</v>
      </c>
      <c r="E48" s="35">
        <f>AVERAGE(D48:D61)</f>
        <v>31.531039867053362</v>
      </c>
    </row>
    <row r="49" spans="1:5">
      <c r="A49" s="33"/>
      <c r="B49" s="8" t="s">
        <v>8</v>
      </c>
      <c r="C49" s="9">
        <v>19940850599000</v>
      </c>
      <c r="D49" s="12">
        <f t="shared" si="0"/>
        <v>30.623791537476187</v>
      </c>
      <c r="E49" s="36"/>
    </row>
    <row r="50" spans="1:5">
      <c r="A50" s="33"/>
      <c r="B50" s="8" t="s">
        <v>9</v>
      </c>
      <c r="C50" s="9">
        <v>344711000000000</v>
      </c>
      <c r="D50" s="12">
        <f t="shared" si="0"/>
        <v>33.473727500749568</v>
      </c>
      <c r="E50" s="36"/>
    </row>
    <row r="51" spans="1:5">
      <c r="A51" s="33"/>
      <c r="B51" s="8" t="s">
        <v>10</v>
      </c>
      <c r="C51" s="6">
        <v>52101492204552</v>
      </c>
      <c r="D51" s="12">
        <f t="shared" si="0"/>
        <v>31.584214705439944</v>
      </c>
      <c r="E51" s="36"/>
    </row>
    <row r="52" spans="1:5">
      <c r="A52" s="33"/>
      <c r="B52" s="8" t="s">
        <v>11</v>
      </c>
      <c r="C52" s="9">
        <v>34367153000000</v>
      </c>
      <c r="D52" s="12">
        <f t="shared" si="0"/>
        <v>31.168122369492632</v>
      </c>
      <c r="E52" s="36"/>
    </row>
    <row r="53" spans="1:5">
      <c r="A53" s="33"/>
      <c r="B53" s="8" t="s">
        <v>12</v>
      </c>
      <c r="C53" s="13">
        <v>31893707412000</v>
      </c>
      <c r="D53" s="12">
        <f t="shared" si="0"/>
        <v>31.093429846449158</v>
      </c>
      <c r="E53" s="36"/>
    </row>
    <row r="54" spans="1:5">
      <c r="A54" s="33"/>
      <c r="B54" s="8" t="s">
        <v>13</v>
      </c>
      <c r="C54" s="9">
        <v>96537796000000</v>
      </c>
      <c r="D54" s="12">
        <f t="shared" si="0"/>
        <v>32.200955715985231</v>
      </c>
      <c r="E54" s="36"/>
    </row>
    <row r="55" spans="1:5">
      <c r="A55" s="33"/>
      <c r="B55" s="8" t="s">
        <v>14</v>
      </c>
      <c r="C55" s="9">
        <v>18146206145369</v>
      </c>
      <c r="D55" s="12">
        <f t="shared" si="0"/>
        <v>30.529482626986692</v>
      </c>
      <c r="E55" s="36"/>
    </row>
    <row r="56" spans="1:5">
      <c r="A56" s="33"/>
      <c r="B56" s="8" t="s">
        <v>19</v>
      </c>
      <c r="C56" s="9">
        <v>5036396000000</v>
      </c>
      <c r="D56" s="12">
        <f t="shared" si="0"/>
        <v>29.247711862855549</v>
      </c>
      <c r="E56" s="36"/>
    </row>
    <row r="57" spans="1:5">
      <c r="A57" s="33"/>
      <c r="B57" s="8" t="s">
        <v>20</v>
      </c>
      <c r="C57" s="9">
        <v>52549150902972</v>
      </c>
      <c r="D57" s="12">
        <f t="shared" si="0"/>
        <v>31.592770055232709</v>
      </c>
      <c r="E57" s="36"/>
    </row>
    <row r="58" spans="1:5">
      <c r="A58" s="33"/>
      <c r="B58" s="8" t="s">
        <v>15</v>
      </c>
      <c r="C58" s="9">
        <v>206196000000000</v>
      </c>
      <c r="D58" s="12">
        <f t="shared" si="0"/>
        <v>32.959848288681158</v>
      </c>
      <c r="E58" s="36"/>
    </row>
    <row r="59" spans="1:5">
      <c r="A59" s="33"/>
      <c r="B59" s="8" t="s">
        <v>16</v>
      </c>
      <c r="C59" s="9">
        <v>116281017000000</v>
      </c>
      <c r="D59" s="12">
        <f t="shared" si="0"/>
        <v>32.38703093771101</v>
      </c>
      <c r="E59" s="36"/>
    </row>
    <row r="60" spans="1:5">
      <c r="A60" s="33"/>
      <c r="B60" s="8" t="s">
        <v>17</v>
      </c>
      <c r="C60" s="9">
        <v>19522970000000</v>
      </c>
      <c r="D60" s="12">
        <f t="shared" si="0"/>
        <v>30.602612836978953</v>
      </c>
      <c r="E60" s="36"/>
    </row>
    <row r="61" spans="1:5">
      <c r="A61" s="34"/>
      <c r="B61" s="8" t="s">
        <v>18</v>
      </c>
      <c r="C61" s="9">
        <v>59230001239000</v>
      </c>
      <c r="D61" s="12">
        <f t="shared" si="0"/>
        <v>31.712449307135874</v>
      </c>
      <c r="E61" s="37"/>
    </row>
    <row r="62" spans="1:5">
      <c r="A62" s="32">
        <v>2019</v>
      </c>
      <c r="B62" s="8" t="s">
        <v>7</v>
      </c>
      <c r="C62" s="6">
        <v>100324976605000</v>
      </c>
      <c r="D62" s="12">
        <f t="shared" si="0"/>
        <v>32.239435798889374</v>
      </c>
      <c r="E62" s="35">
        <f>AVERAGE(D62:D75)</f>
        <v>31.568336570037811</v>
      </c>
    </row>
    <row r="63" spans="1:5">
      <c r="A63" s="33"/>
      <c r="B63" s="8" t="s">
        <v>8</v>
      </c>
      <c r="C63" s="9">
        <v>21409046173000</v>
      </c>
      <c r="D63" s="12">
        <f t="shared" si="0"/>
        <v>30.694834667000602</v>
      </c>
      <c r="E63" s="36"/>
    </row>
    <row r="64" spans="1:5">
      <c r="A64" s="33"/>
      <c r="B64" s="8" t="s">
        <v>9</v>
      </c>
      <c r="C64" s="9">
        <v>351958000000000</v>
      </c>
      <c r="D64" s="12">
        <f t="shared" si="0"/>
        <v>33.494532966225847</v>
      </c>
      <c r="E64" s="36"/>
    </row>
    <row r="65" spans="1:5">
      <c r="A65" s="33"/>
      <c r="B65" s="8" t="s">
        <v>10</v>
      </c>
      <c r="C65" s="6">
        <v>54444849052447</v>
      </c>
      <c r="D65" s="12">
        <f t="shared" si="0"/>
        <v>31.628209361244945</v>
      </c>
      <c r="E65" s="36"/>
    </row>
    <row r="66" spans="1:5">
      <c r="A66" s="33"/>
      <c r="B66" s="8" t="s">
        <v>11</v>
      </c>
      <c r="C66" s="9">
        <v>38709314000000</v>
      </c>
      <c r="D66" s="12">
        <f t="shared" si="0"/>
        <v>31.28710135884209</v>
      </c>
      <c r="E66" s="36"/>
    </row>
    <row r="67" spans="1:5">
      <c r="A67" s="33"/>
      <c r="B67" s="8" t="s">
        <v>12</v>
      </c>
      <c r="C67" s="13">
        <v>30897585888000</v>
      </c>
      <c r="D67" s="12">
        <f t="shared" si="0"/>
        <v>31.061699170178265</v>
      </c>
      <c r="E67" s="36"/>
    </row>
    <row r="68" spans="1:5">
      <c r="A68" s="33"/>
      <c r="B68" s="8" t="s">
        <v>13</v>
      </c>
      <c r="C68" s="9">
        <v>96198559000000</v>
      </c>
      <c r="D68" s="12">
        <f t="shared" si="0"/>
        <v>32.197435494278039</v>
      </c>
      <c r="E68" s="36"/>
    </row>
    <row r="69" spans="1:5">
      <c r="A69" s="33"/>
      <c r="B69" s="8" t="s">
        <v>14</v>
      </c>
      <c r="C69" s="9">
        <v>20264726862584</v>
      </c>
      <c r="D69" s="12">
        <f t="shared" si="0"/>
        <v>30.639902897634443</v>
      </c>
      <c r="E69" s="36"/>
    </row>
    <row r="70" spans="1:5">
      <c r="A70" s="33"/>
      <c r="B70" s="8" t="s">
        <v>19</v>
      </c>
      <c r="C70" s="9">
        <v>4832910000000</v>
      </c>
      <c r="D70" s="12">
        <f t="shared" si="0"/>
        <v>29.206469886644175</v>
      </c>
      <c r="E70" s="36"/>
    </row>
    <row r="71" spans="1:5">
      <c r="A71" s="33"/>
      <c r="B71" s="8" t="s">
        <v>20</v>
      </c>
      <c r="C71" s="9">
        <v>59165548433821</v>
      </c>
      <c r="D71" s="12">
        <f t="shared" si="0"/>
        <v>31.711360536287241</v>
      </c>
      <c r="E71" s="36"/>
    </row>
    <row r="72" spans="1:5">
      <c r="A72" s="33"/>
      <c r="B72" s="8" t="s">
        <v>15</v>
      </c>
      <c r="C72" s="9">
        <v>221208000000000</v>
      </c>
      <c r="D72" s="12">
        <f t="shared" si="0"/>
        <v>33.030124551288019</v>
      </c>
      <c r="E72" s="36"/>
    </row>
    <row r="73" spans="1:5">
      <c r="A73" s="33"/>
      <c r="B73" s="8" t="s">
        <v>16</v>
      </c>
      <c r="C73" s="9">
        <v>111713375000000</v>
      </c>
      <c r="D73" s="12">
        <f t="shared" si="0"/>
        <v>32.346957555211404</v>
      </c>
      <c r="E73" s="36"/>
    </row>
    <row r="74" spans="1:5">
      <c r="A74" s="33"/>
      <c r="B74" s="8" t="s">
        <v>17</v>
      </c>
      <c r="C74" s="9">
        <v>20649371000000</v>
      </c>
      <c r="D74" s="12">
        <f t="shared" si="0"/>
        <v>30.658705974823246</v>
      </c>
      <c r="E74" s="36"/>
    </row>
    <row r="75" spans="1:5">
      <c r="A75" s="34"/>
      <c r="B75" s="8" t="s">
        <v>18</v>
      </c>
      <c r="C75" s="9">
        <v>62110847154000</v>
      </c>
      <c r="D75" s="12">
        <f t="shared" si="0"/>
        <v>31.75994176198169</v>
      </c>
      <c r="E75" s="37"/>
    </row>
    <row r="76" spans="1:5">
      <c r="E76" s="11"/>
    </row>
  </sheetData>
  <mergeCells count="13">
    <mergeCell ref="A1:E1"/>
    <mergeCell ref="A2:E2"/>
    <mergeCell ref="A3:E3"/>
    <mergeCell ref="A6:A19"/>
    <mergeCell ref="E6:E19"/>
    <mergeCell ref="A62:A75"/>
    <mergeCell ref="E62:E75"/>
    <mergeCell ref="A20:A33"/>
    <mergeCell ref="E20:E33"/>
    <mergeCell ref="A34:A47"/>
    <mergeCell ref="E34:E47"/>
    <mergeCell ref="A48:A61"/>
    <mergeCell ref="E48:E61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6"/>
  <sheetViews>
    <sheetView tabSelected="1" topLeftCell="A52" workbookViewId="0">
      <selection activeCell="F6" sqref="F6:F75"/>
    </sheetView>
  </sheetViews>
  <sheetFormatPr defaultRowHeight="15"/>
  <cols>
    <col min="2" max="2" width="10.85546875" customWidth="1"/>
    <col min="3" max="3" width="22" bestFit="1" customWidth="1"/>
    <col min="4" max="4" width="23.28515625" bestFit="1" customWidth="1"/>
  </cols>
  <sheetData>
    <row r="1" spans="1:7">
      <c r="A1" s="28" t="s">
        <v>0</v>
      </c>
      <c r="B1" s="28"/>
      <c r="C1" s="28"/>
      <c r="D1" s="28"/>
      <c r="E1" s="28"/>
      <c r="F1" s="28"/>
      <c r="G1" s="28"/>
    </row>
    <row r="2" spans="1:7">
      <c r="A2" s="29" t="s">
        <v>25</v>
      </c>
      <c r="B2" s="29"/>
      <c r="C2" s="29"/>
      <c r="D2" s="29"/>
      <c r="E2" s="29"/>
      <c r="F2" s="29"/>
      <c r="G2" s="29"/>
    </row>
    <row r="3" spans="1:7">
      <c r="A3" s="30" t="s">
        <v>1</v>
      </c>
      <c r="B3" s="30"/>
      <c r="C3" s="30"/>
      <c r="D3" s="30"/>
      <c r="E3" s="30"/>
      <c r="F3" s="30"/>
      <c r="G3" s="30"/>
    </row>
    <row r="4" spans="1:7">
      <c r="A4" s="1"/>
      <c r="B4" s="1"/>
      <c r="C4" s="1"/>
      <c r="D4" s="1"/>
      <c r="E4" s="1"/>
      <c r="F4" s="1"/>
      <c r="G4" s="1"/>
    </row>
    <row r="5" spans="1:7" ht="45">
      <c r="A5" s="2" t="s">
        <v>2</v>
      </c>
      <c r="B5" s="2" t="s">
        <v>3</v>
      </c>
      <c r="C5" s="2" t="s">
        <v>24</v>
      </c>
      <c r="D5" s="2" t="s">
        <v>5</v>
      </c>
      <c r="E5" s="24" t="s">
        <v>31</v>
      </c>
      <c r="F5" s="2" t="s">
        <v>6</v>
      </c>
      <c r="G5" s="3"/>
    </row>
    <row r="6" spans="1:7">
      <c r="A6" s="26">
        <v>2015</v>
      </c>
      <c r="B6" s="2" t="s">
        <v>7</v>
      </c>
      <c r="C6" s="6">
        <v>2083086385000</v>
      </c>
      <c r="D6" s="6">
        <v>46255228185000</v>
      </c>
      <c r="E6" s="12">
        <f t="shared" ref="E6:E65" si="0">C6/D6</f>
        <v>4.503461482599537E-2</v>
      </c>
      <c r="F6" s="27">
        <f>AVERAGE(E6:E19)</f>
        <v>0.30982298330137831</v>
      </c>
      <c r="G6" s="3"/>
    </row>
    <row r="7" spans="1:7">
      <c r="A7" s="26"/>
      <c r="B7" s="2" t="s">
        <v>8</v>
      </c>
      <c r="C7" s="9">
        <v>1058741020000</v>
      </c>
      <c r="D7" s="7">
        <v>7286175343000</v>
      </c>
      <c r="E7" s="12">
        <f t="shared" si="0"/>
        <v>0.14530819945434847</v>
      </c>
      <c r="F7" s="31"/>
      <c r="G7" s="3"/>
    </row>
    <row r="8" spans="1:7">
      <c r="A8" s="26"/>
      <c r="B8" s="2" t="s">
        <v>9</v>
      </c>
      <c r="C8" s="9">
        <v>15613000000000</v>
      </c>
      <c r="D8" s="7">
        <v>126533000000000</v>
      </c>
      <c r="E8" s="12">
        <f t="shared" si="0"/>
        <v>0.12339073601353007</v>
      </c>
      <c r="F8" s="31"/>
      <c r="G8" s="3"/>
    </row>
    <row r="9" spans="1:7">
      <c r="A9" s="26"/>
      <c r="B9" s="2" t="s">
        <v>10</v>
      </c>
      <c r="C9" s="6">
        <v>2351380057145</v>
      </c>
      <c r="D9" s="7">
        <v>22096690483336</v>
      </c>
      <c r="E9" s="12">
        <f t="shared" si="0"/>
        <v>0.10641322323441467</v>
      </c>
      <c r="F9" s="31"/>
      <c r="G9" s="3"/>
    </row>
    <row r="10" spans="1:7">
      <c r="A10" s="26"/>
      <c r="B10" s="2" t="s">
        <v>11</v>
      </c>
      <c r="C10" s="9">
        <v>2923148000000</v>
      </c>
      <c r="D10" s="7">
        <v>16386911000000</v>
      </c>
      <c r="E10" s="12">
        <f t="shared" si="0"/>
        <v>0.17838310100054855</v>
      </c>
      <c r="F10" s="31"/>
      <c r="G10" s="3"/>
    </row>
    <row r="11" spans="1:7">
      <c r="A11" s="26"/>
      <c r="B11" s="2" t="s">
        <v>12</v>
      </c>
      <c r="C11" s="13">
        <v>696661295000</v>
      </c>
      <c r="D11" s="6">
        <v>25299436815000</v>
      </c>
      <c r="E11" s="12">
        <f t="shared" si="0"/>
        <v>2.7536632538276526E-2</v>
      </c>
      <c r="F11" s="31"/>
      <c r="G11" s="3"/>
    </row>
    <row r="12" spans="1:7">
      <c r="A12" s="26"/>
      <c r="B12" s="2" t="s">
        <v>13</v>
      </c>
      <c r="C12" s="9">
        <v>3709501000000</v>
      </c>
      <c r="D12" s="7">
        <v>43121593000000</v>
      </c>
      <c r="E12" s="12">
        <f t="shared" si="0"/>
        <v>8.602421065474089E-2</v>
      </c>
      <c r="F12" s="31"/>
      <c r="G12" s="3"/>
    </row>
    <row r="13" spans="1:7">
      <c r="A13" s="26"/>
      <c r="B13" s="2" t="s">
        <v>14</v>
      </c>
      <c r="C13" s="9">
        <v>2057694281873</v>
      </c>
      <c r="D13" s="7">
        <v>10938285985269</v>
      </c>
      <c r="E13" s="12">
        <f t="shared" si="0"/>
        <v>0.18811853014669519</v>
      </c>
      <c r="F13" s="31"/>
      <c r="G13" s="3"/>
    </row>
    <row r="14" spans="1:7">
      <c r="A14" s="26"/>
      <c r="B14" s="2" t="s">
        <v>19</v>
      </c>
      <c r="C14" s="9">
        <v>1780848000000</v>
      </c>
      <c r="D14" s="7">
        <v>1106167000000</v>
      </c>
      <c r="E14" s="12">
        <f t="shared" si="0"/>
        <v>1.6099268916899527</v>
      </c>
      <c r="F14" s="31"/>
      <c r="G14" s="3"/>
    </row>
    <row r="15" spans="1:7">
      <c r="A15" s="26"/>
      <c r="B15" s="2" t="s">
        <v>20</v>
      </c>
      <c r="C15" s="9">
        <v>845563301618</v>
      </c>
      <c r="D15" s="7">
        <v>5119072234163</v>
      </c>
      <c r="E15" s="12">
        <f t="shared" si="0"/>
        <v>0.16517901348900477</v>
      </c>
      <c r="F15" s="31"/>
      <c r="G15" s="3"/>
    </row>
    <row r="16" spans="1:7">
      <c r="A16" s="26"/>
      <c r="B16" s="2" t="s">
        <v>15</v>
      </c>
      <c r="C16" s="9">
        <v>23317000000000</v>
      </c>
      <c r="D16" s="7">
        <v>93428000000000</v>
      </c>
      <c r="E16" s="12">
        <f t="shared" si="0"/>
        <v>0.24957186282484908</v>
      </c>
      <c r="F16" s="31"/>
      <c r="G16" s="3"/>
    </row>
    <row r="17" spans="1:7">
      <c r="A17" s="26"/>
      <c r="B17" s="2" t="s">
        <v>16</v>
      </c>
      <c r="C17" s="9">
        <v>2792439000000</v>
      </c>
      <c r="D17" s="7">
        <v>39250325000000</v>
      </c>
      <c r="E17" s="12">
        <f t="shared" si="0"/>
        <v>7.1144353581785627E-2</v>
      </c>
      <c r="F17" s="31"/>
      <c r="G17" s="3"/>
    </row>
    <row r="18" spans="1:7">
      <c r="A18" s="26"/>
      <c r="B18" s="2" t="s">
        <v>17</v>
      </c>
      <c r="C18" s="9">
        <v>5851805000000</v>
      </c>
      <c r="D18" s="7">
        <v>4827360000000</v>
      </c>
      <c r="E18" s="12">
        <f t="shared" si="0"/>
        <v>1.2122164081402671</v>
      </c>
      <c r="F18" s="31"/>
      <c r="G18" s="3"/>
    </row>
    <row r="19" spans="1:7">
      <c r="A19" s="26"/>
      <c r="B19" s="2" t="s">
        <v>18</v>
      </c>
      <c r="C19" s="9">
        <v>703005054000</v>
      </c>
      <c r="D19" s="7">
        <v>5438101365000</v>
      </c>
      <c r="E19" s="12">
        <f t="shared" si="0"/>
        <v>0.1292739886248884</v>
      </c>
      <c r="F19" s="31"/>
      <c r="G19" s="3"/>
    </row>
    <row r="20" spans="1:7">
      <c r="A20" s="26">
        <v>2016</v>
      </c>
      <c r="B20" s="8" t="s">
        <v>7</v>
      </c>
      <c r="C20" s="6">
        <v>4577457096000</v>
      </c>
      <c r="D20" s="6">
        <v>50867110552000</v>
      </c>
      <c r="E20" s="14">
        <f t="shared" si="0"/>
        <v>8.9988541639702449E-2</v>
      </c>
      <c r="F20" s="27">
        <f>AVERAGE(E20:E33)</f>
        <v>0.28440316625501627</v>
      </c>
    </row>
    <row r="21" spans="1:7">
      <c r="A21" s="26"/>
      <c r="B21" s="8" t="s">
        <v>8</v>
      </c>
      <c r="C21" s="9">
        <v>1046852086000</v>
      </c>
      <c r="D21" s="9">
        <v>8074320321000</v>
      </c>
      <c r="E21" s="14">
        <f t="shared" si="0"/>
        <v>0.12965203811363629</v>
      </c>
      <c r="F21" s="26"/>
    </row>
    <row r="22" spans="1:7">
      <c r="A22" s="26"/>
      <c r="B22" s="8" t="s">
        <v>9</v>
      </c>
      <c r="C22" s="9">
        <v>18302000000000</v>
      </c>
      <c r="D22" s="9">
        <v>139906000000000</v>
      </c>
      <c r="E22" s="14">
        <f t="shared" si="0"/>
        <v>0.1308164053007019</v>
      </c>
      <c r="F22" s="26"/>
    </row>
    <row r="23" spans="1:7">
      <c r="A23" s="26"/>
      <c r="B23" s="8" t="s">
        <v>10</v>
      </c>
      <c r="C23" s="6">
        <v>2037537680130</v>
      </c>
      <c r="D23" s="9">
        <v>24352907009392</v>
      </c>
      <c r="E23" s="14">
        <f t="shared" si="0"/>
        <v>8.3667123573551133E-2</v>
      </c>
      <c r="F23" s="26"/>
    </row>
    <row r="24" spans="1:7">
      <c r="A24" s="26"/>
      <c r="B24" s="8" t="s">
        <v>11</v>
      </c>
      <c r="C24" s="9">
        <v>3631301000000</v>
      </c>
      <c r="D24" s="9">
        <v>18500823000000</v>
      </c>
      <c r="E24" s="14">
        <f t="shared" si="0"/>
        <v>0.1962778088304504</v>
      </c>
      <c r="F24" s="26"/>
    </row>
    <row r="25" spans="1:7">
      <c r="A25" s="26"/>
      <c r="B25" s="8" t="s">
        <v>12</v>
      </c>
      <c r="C25" s="13">
        <v>25609016000</v>
      </c>
      <c r="D25" s="10">
        <v>24649537804000</v>
      </c>
      <c r="E25" s="14">
        <f t="shared" si="0"/>
        <v>1.0389247945997715E-3</v>
      </c>
      <c r="F25" s="26"/>
    </row>
    <row r="26" spans="1:7">
      <c r="A26" s="26"/>
      <c r="B26" s="8" t="s">
        <v>13</v>
      </c>
      <c r="C26" s="9">
        <v>5266906000000</v>
      </c>
      <c r="D26" s="9">
        <v>43941423000000</v>
      </c>
      <c r="E26" s="14">
        <f t="shared" si="0"/>
        <v>0.11986198080112244</v>
      </c>
      <c r="F26" s="26"/>
    </row>
    <row r="27" spans="1:7">
      <c r="A27" s="26"/>
      <c r="B27" s="8" t="s">
        <v>14</v>
      </c>
      <c r="C27" s="9">
        <v>2350884933551</v>
      </c>
      <c r="D27" s="9">
        <v>12463847141085</v>
      </c>
      <c r="E27" s="14">
        <f t="shared" si="0"/>
        <v>0.18861631620959943</v>
      </c>
      <c r="F27" s="26"/>
    </row>
    <row r="28" spans="1:7">
      <c r="A28" s="26"/>
      <c r="B28" s="8" t="s">
        <v>19</v>
      </c>
      <c r="C28" s="9">
        <v>2019705000000</v>
      </c>
      <c r="D28" s="9">
        <v>1855243000000</v>
      </c>
      <c r="E28" s="14">
        <f t="shared" si="0"/>
        <v>1.088647147570426</v>
      </c>
      <c r="F28" s="26"/>
    </row>
    <row r="29" spans="1:7">
      <c r="A29" s="26"/>
      <c r="B29" s="8" t="s">
        <v>20</v>
      </c>
      <c r="C29" s="9">
        <v>1151431890873</v>
      </c>
      <c r="D29" s="9">
        <v>10796157507411</v>
      </c>
      <c r="E29" s="14">
        <f t="shared" si="0"/>
        <v>0.10665200929891973</v>
      </c>
      <c r="F29" s="26"/>
    </row>
    <row r="30" spans="1:7">
      <c r="A30" s="26"/>
      <c r="B30" s="8" t="s">
        <v>15</v>
      </c>
      <c r="C30" s="9">
        <v>29172000000000</v>
      </c>
      <c r="D30" s="9">
        <v>105544000000000</v>
      </c>
      <c r="E30" s="14">
        <f t="shared" si="0"/>
        <v>0.27639657394072614</v>
      </c>
      <c r="F30" s="26"/>
    </row>
    <row r="31" spans="1:7">
      <c r="A31" s="26"/>
      <c r="B31" s="8" t="s">
        <v>16</v>
      </c>
      <c r="C31" s="9">
        <v>5104477000000</v>
      </c>
      <c r="D31" s="9">
        <v>42621943000000</v>
      </c>
      <c r="E31" s="14">
        <f t="shared" si="0"/>
        <v>0.11976171522729501</v>
      </c>
      <c r="F31" s="26"/>
    </row>
    <row r="32" spans="1:7">
      <c r="A32" s="26"/>
      <c r="B32" s="8" t="s">
        <v>17</v>
      </c>
      <c r="C32" s="9">
        <v>6390672000000</v>
      </c>
      <c r="D32" s="9">
        <v>4704258000000</v>
      </c>
      <c r="E32" s="14">
        <f t="shared" si="0"/>
        <v>1.3584867156520752</v>
      </c>
      <c r="F32" s="26"/>
    </row>
    <row r="33" spans="1:6">
      <c r="A33" s="26"/>
      <c r="B33" s="8" t="s">
        <v>18</v>
      </c>
      <c r="C33" s="9">
        <v>1147144922000</v>
      </c>
      <c r="D33" s="9">
        <v>12498715304000</v>
      </c>
      <c r="E33" s="14">
        <f t="shared" si="0"/>
        <v>9.1781026617421699E-2</v>
      </c>
      <c r="F33" s="26"/>
    </row>
    <row r="34" spans="1:6">
      <c r="A34" s="26">
        <v>2017</v>
      </c>
      <c r="B34" s="8" t="s">
        <v>7</v>
      </c>
      <c r="C34" s="6">
        <v>7267662024000</v>
      </c>
      <c r="D34" s="6">
        <v>55433362596000</v>
      </c>
      <c r="E34" s="14">
        <f t="shared" si="0"/>
        <v>0.13110628119327591</v>
      </c>
      <c r="F34" s="27">
        <f>AVERAGE(E34:E47)</f>
        <v>0.27808526640293524</v>
      </c>
    </row>
    <row r="35" spans="1:6">
      <c r="A35" s="26"/>
      <c r="B35" s="8" t="s">
        <v>8</v>
      </c>
      <c r="C35" s="9">
        <v>1304600520000</v>
      </c>
      <c r="D35" s="9">
        <v>9029649347000</v>
      </c>
      <c r="E35" s="14">
        <f t="shared" si="0"/>
        <v>0.14447964365675384</v>
      </c>
      <c r="F35" s="26"/>
    </row>
    <row r="36" spans="1:6">
      <c r="A36" s="26"/>
      <c r="B36" s="8" t="s">
        <v>9</v>
      </c>
      <c r="C36" s="9">
        <v>23165000000000</v>
      </c>
      <c r="D36" s="9">
        <v>156329000000000</v>
      </c>
      <c r="E36" s="14">
        <f t="shared" si="0"/>
        <v>0.14818107964613092</v>
      </c>
      <c r="F36" s="26"/>
    </row>
    <row r="37" spans="1:6">
      <c r="A37" s="26"/>
      <c r="B37" s="8" t="s">
        <v>10</v>
      </c>
      <c r="C37" s="6">
        <v>5166720070985</v>
      </c>
      <c r="D37" s="9">
        <v>29196851089224</v>
      </c>
      <c r="E37" s="14">
        <f t="shared" si="0"/>
        <v>0.17696155161376076</v>
      </c>
      <c r="F37" s="26"/>
    </row>
    <row r="38" spans="1:6">
      <c r="A38" s="26"/>
      <c r="B38" s="8" t="s">
        <v>11</v>
      </c>
      <c r="C38" s="9">
        <v>3543173000000</v>
      </c>
      <c r="D38" s="9">
        <v>20324330000000</v>
      </c>
      <c r="E38" s="14">
        <f t="shared" si="0"/>
        <v>0.1743316015829304</v>
      </c>
      <c r="F38" s="26"/>
    </row>
    <row r="39" spans="1:6">
      <c r="A39" s="26"/>
      <c r="B39" s="8" t="s">
        <v>12</v>
      </c>
      <c r="C39" s="13">
        <v>-206891508000</v>
      </c>
      <c r="D39" s="6">
        <v>24648784116000</v>
      </c>
      <c r="E39" s="14">
        <f t="shared" si="0"/>
        <v>-8.3935786457597621E-3</v>
      </c>
      <c r="F39" s="26"/>
    </row>
    <row r="40" spans="1:6">
      <c r="A40" s="26"/>
      <c r="B40" s="8" t="s">
        <v>13</v>
      </c>
      <c r="C40" s="9">
        <v>5145063000000</v>
      </c>
      <c r="D40" s="9">
        <v>46756724000000</v>
      </c>
      <c r="E40" s="14">
        <f t="shared" si="0"/>
        <v>0.11003899674408327</v>
      </c>
      <c r="F40" s="26"/>
    </row>
    <row r="41" spans="1:6">
      <c r="A41" s="26"/>
      <c r="B41" s="8" t="s">
        <v>14</v>
      </c>
      <c r="C41" s="9">
        <v>2453251410604</v>
      </c>
      <c r="D41" s="9">
        <v>13894031782689</v>
      </c>
      <c r="E41" s="14">
        <f t="shared" si="0"/>
        <v>0.17656872022277803</v>
      </c>
      <c r="F41" s="26"/>
    </row>
    <row r="42" spans="1:6">
      <c r="A42" s="26"/>
      <c r="B42" s="8" t="s">
        <v>19</v>
      </c>
      <c r="C42" s="9">
        <v>1907077000000</v>
      </c>
      <c r="D42" s="9">
        <v>2327985000000</v>
      </c>
      <c r="E42" s="14">
        <f t="shared" si="0"/>
        <v>0.81919642953025895</v>
      </c>
      <c r="F42" s="26"/>
    </row>
    <row r="43" spans="1:6">
      <c r="A43" s="26"/>
      <c r="B43" s="8" t="s">
        <v>20</v>
      </c>
      <c r="C43" s="9">
        <v>1723852894286</v>
      </c>
      <c r="D43" s="9">
        <v>14243110484597</v>
      </c>
      <c r="E43" s="14">
        <f t="shared" si="0"/>
        <v>0.12103064819656037</v>
      </c>
      <c r="F43" s="26"/>
    </row>
    <row r="44" spans="1:6">
      <c r="A44" s="26"/>
      <c r="B44" s="8" t="s">
        <v>15</v>
      </c>
      <c r="C44" s="9">
        <v>32701000000000</v>
      </c>
      <c r="D44" s="9">
        <v>112130000000000</v>
      </c>
      <c r="E44" s="14">
        <f t="shared" si="0"/>
        <v>0.2916347097119415</v>
      </c>
      <c r="F44" s="26"/>
    </row>
    <row r="45" spans="1:6">
      <c r="A45" s="26"/>
      <c r="B45" s="8" t="s">
        <v>16</v>
      </c>
      <c r="C45" s="9">
        <v>7673322000000</v>
      </c>
      <c r="D45" s="9">
        <v>47537925000000</v>
      </c>
      <c r="E45" s="14">
        <f t="shared" si="0"/>
        <v>0.16141474412271886</v>
      </c>
      <c r="F45" s="26"/>
    </row>
    <row r="46" spans="1:6">
      <c r="A46" s="26"/>
      <c r="B46" s="8" t="s">
        <v>17</v>
      </c>
      <c r="C46" s="9">
        <v>7004562000000</v>
      </c>
      <c r="D46" s="9">
        <v>5173388000000</v>
      </c>
      <c r="E46" s="14">
        <f t="shared" si="0"/>
        <v>1.3539603060895491</v>
      </c>
      <c r="F46" s="26"/>
    </row>
    <row r="47" spans="1:6">
      <c r="A47" s="26"/>
      <c r="B47" s="8" t="s">
        <v>18</v>
      </c>
      <c r="C47" s="9">
        <v>1356115489000</v>
      </c>
      <c r="D47" s="9">
        <v>14631824613000</v>
      </c>
      <c r="E47" s="14">
        <f t="shared" si="0"/>
        <v>9.2682595976111296E-2</v>
      </c>
      <c r="F47" s="26"/>
    </row>
    <row r="48" spans="1:6">
      <c r="A48" s="26">
        <v>2018</v>
      </c>
      <c r="B48" s="8" t="s">
        <v>7</v>
      </c>
      <c r="C48" s="6">
        <v>6915271221000</v>
      </c>
      <c r="D48" s="6">
        <v>62307282852000</v>
      </c>
      <c r="E48" s="14">
        <f t="shared" si="0"/>
        <v>0.11098656376054805</v>
      </c>
      <c r="F48" s="27">
        <f>AVERAGE(E48:E61)</f>
        <v>0.24734645698886956</v>
      </c>
    </row>
    <row r="49" spans="1:6">
      <c r="A49" s="26"/>
      <c r="B49" s="8" t="s">
        <v>8</v>
      </c>
      <c r="C49" s="9">
        <v>1596652821000</v>
      </c>
      <c r="D49" s="9">
        <v>9926831339000</v>
      </c>
      <c r="E49" s="14">
        <f t="shared" si="0"/>
        <v>0.16084214252005638</v>
      </c>
      <c r="F49" s="26"/>
    </row>
    <row r="50" spans="1:6">
      <c r="A50" s="26"/>
      <c r="B50" s="8" t="s">
        <v>9</v>
      </c>
      <c r="C50" s="9">
        <v>27372000000000</v>
      </c>
      <c r="D50" s="9">
        <v>174363000000000</v>
      </c>
      <c r="E50" s="14">
        <f t="shared" si="0"/>
        <v>0.15698284613134666</v>
      </c>
      <c r="F50" s="26"/>
    </row>
    <row r="51" spans="1:6">
      <c r="A51" s="26"/>
      <c r="B51" s="8" t="s">
        <v>10</v>
      </c>
      <c r="C51" s="6">
        <v>1701817694927</v>
      </c>
      <c r="D51" s="9">
        <v>30286897950250</v>
      </c>
      <c r="E51" s="14">
        <f t="shared" si="0"/>
        <v>5.6189897615874937E-2</v>
      </c>
      <c r="F51" s="26"/>
    </row>
    <row r="52" spans="1:6">
      <c r="A52" s="26"/>
      <c r="B52" s="8" t="s">
        <v>11</v>
      </c>
      <c r="C52" s="9">
        <v>4658781000000</v>
      </c>
      <c r="D52" s="9">
        <v>22707150000000</v>
      </c>
      <c r="E52" s="14">
        <f t="shared" si="0"/>
        <v>0.20516801976469967</v>
      </c>
      <c r="F52" s="26"/>
    </row>
    <row r="53" spans="1:6">
      <c r="A53" s="26"/>
      <c r="B53" s="8" t="s">
        <v>12</v>
      </c>
      <c r="C53" s="13">
        <v>876274272000</v>
      </c>
      <c r="D53" s="6">
        <v>27278250687000</v>
      </c>
      <c r="E53" s="14">
        <f t="shared" si="0"/>
        <v>3.2123550811768369E-2</v>
      </c>
      <c r="F53" s="26"/>
    </row>
    <row r="54" spans="1:6">
      <c r="A54" s="26"/>
      <c r="B54" s="8" t="s">
        <v>13</v>
      </c>
      <c r="C54" s="9">
        <v>4961851000000</v>
      </c>
      <c r="D54" s="9">
        <v>49916800000000</v>
      </c>
      <c r="E54" s="14">
        <f t="shared" si="0"/>
        <v>9.9402425636258729E-2</v>
      </c>
      <c r="F54" s="26"/>
    </row>
    <row r="55" spans="1:6">
      <c r="A55" s="26"/>
      <c r="B55" s="8" t="s">
        <v>14</v>
      </c>
      <c r="C55" s="9">
        <v>2497261964757</v>
      </c>
      <c r="D55" s="9">
        <v>15294594796354</v>
      </c>
      <c r="E55" s="14">
        <f t="shared" si="0"/>
        <v>0.16327741911490912</v>
      </c>
      <c r="F55" s="26"/>
    </row>
    <row r="56" spans="1:6">
      <c r="A56" s="26"/>
      <c r="B56" s="8" t="s">
        <v>19</v>
      </c>
      <c r="C56" s="9">
        <v>1096332000000</v>
      </c>
      <c r="D56" s="9">
        <v>1815828000000</v>
      </c>
      <c r="E56" s="14">
        <f t="shared" si="0"/>
        <v>0.60376423317627004</v>
      </c>
      <c r="F56" s="26"/>
    </row>
    <row r="57" spans="1:6">
      <c r="A57" s="26"/>
      <c r="B57" s="8" t="s">
        <v>20</v>
      </c>
      <c r="C57" s="9">
        <v>1958993059360</v>
      </c>
      <c r="D57" s="9">
        <v>16315611975419</v>
      </c>
      <c r="E57" s="14">
        <f t="shared" si="0"/>
        <v>0.12006862275907314</v>
      </c>
      <c r="F57" s="26"/>
    </row>
    <row r="58" spans="1:6">
      <c r="A58" s="26"/>
      <c r="B58" s="8" t="s">
        <v>15</v>
      </c>
      <c r="C58" s="9">
        <v>26979000000000</v>
      </c>
      <c r="D58" s="9">
        <v>117303000000000</v>
      </c>
      <c r="E58" s="14">
        <f t="shared" si="0"/>
        <v>0.22999411779749879</v>
      </c>
      <c r="F58" s="26"/>
    </row>
    <row r="59" spans="1:6">
      <c r="A59" s="26"/>
      <c r="B59" s="8" t="s">
        <v>16</v>
      </c>
      <c r="C59" s="9">
        <v>11498409000000</v>
      </c>
      <c r="D59" s="9">
        <v>57050679000000</v>
      </c>
      <c r="E59" s="14">
        <f t="shared" si="0"/>
        <v>0.20154727693950847</v>
      </c>
      <c r="F59" s="26"/>
    </row>
    <row r="60" spans="1:6">
      <c r="A60" s="26"/>
      <c r="B60" s="8" t="s">
        <v>17</v>
      </c>
      <c r="C60" s="9">
        <v>9109445000000</v>
      </c>
      <c r="D60" s="9">
        <v>7578133000000</v>
      </c>
      <c r="E60" s="14">
        <f t="shared" si="0"/>
        <v>1.2020698237943304</v>
      </c>
      <c r="F60" s="26"/>
    </row>
    <row r="61" spans="1:6">
      <c r="A61" s="26"/>
      <c r="B61" s="8" t="s">
        <v>18</v>
      </c>
      <c r="C61" s="9">
        <v>2073299864000</v>
      </c>
      <c r="D61" s="9">
        <v>17215314565000</v>
      </c>
      <c r="E61" s="14">
        <f t="shared" si="0"/>
        <v>0.12043345802203179</v>
      </c>
      <c r="F61" s="26"/>
    </row>
    <row r="62" spans="1:6">
      <c r="A62" s="26">
        <v>2019</v>
      </c>
      <c r="B62" s="8" t="s">
        <v>7</v>
      </c>
      <c r="C62" s="6">
        <v>6046962802000</v>
      </c>
      <c r="D62" s="6">
        <v>55373173895000</v>
      </c>
      <c r="E62" s="14">
        <f t="shared" si="0"/>
        <v>0.10920383240928906</v>
      </c>
      <c r="F62" s="27">
        <f>AVERAGE(E62:E75)</f>
        <v>0.26515267201874709</v>
      </c>
    </row>
    <row r="63" spans="1:6">
      <c r="A63" s="26"/>
      <c r="B63" s="8" t="s">
        <v>8</v>
      </c>
      <c r="C63" s="9">
        <v>703077279000</v>
      </c>
      <c r="D63" s="9">
        <v>10066861340000</v>
      </c>
      <c r="E63" s="14">
        <f t="shared" si="0"/>
        <v>6.9840763198591949E-2</v>
      </c>
      <c r="F63" s="26"/>
    </row>
    <row r="64" spans="1:6">
      <c r="A64" s="26"/>
      <c r="B64" s="8" t="s">
        <v>9</v>
      </c>
      <c r="C64" s="9">
        <v>26621000000000</v>
      </c>
      <c r="D64" s="9">
        <v>186763000000000</v>
      </c>
      <c r="E64" s="14">
        <f t="shared" si="0"/>
        <v>0.14253893972574869</v>
      </c>
      <c r="F64" s="26"/>
    </row>
    <row r="65" spans="1:6">
      <c r="A65" s="26"/>
      <c r="B65" s="8" t="s">
        <v>10</v>
      </c>
      <c r="C65" s="6">
        <v>3130076103452</v>
      </c>
      <c r="D65" s="9">
        <v>33547505881845</v>
      </c>
      <c r="E65" s="14">
        <f t="shared" si="0"/>
        <v>9.3302796174362171E-2</v>
      </c>
      <c r="F65" s="26"/>
    </row>
    <row r="66" spans="1:6">
      <c r="A66" s="26"/>
      <c r="B66" s="8" t="s">
        <v>11</v>
      </c>
      <c r="C66" s="9">
        <v>5360029000000</v>
      </c>
      <c r="D66" s="9">
        <v>26671104000000</v>
      </c>
      <c r="E66" s="14">
        <f t="shared" ref="E66:E75" si="1">C66/D66</f>
        <v>0.20096764648362511</v>
      </c>
      <c r="F66" s="26"/>
    </row>
    <row r="67" spans="1:6">
      <c r="A67" s="26"/>
      <c r="B67" s="8" t="s">
        <v>12</v>
      </c>
      <c r="C67" s="13">
        <v>797917400000</v>
      </c>
      <c r="D67" s="6">
        <v>26991474393000</v>
      </c>
      <c r="E67" s="14">
        <f t="shared" si="1"/>
        <v>2.9561830835255626E-2</v>
      </c>
      <c r="F67" s="26"/>
    </row>
    <row r="68" spans="1:6">
      <c r="A68" s="26"/>
      <c r="B68" s="8" t="s">
        <v>13</v>
      </c>
      <c r="C68" s="9">
        <v>5902729000000</v>
      </c>
      <c r="D68" s="9">
        <v>54202488000000</v>
      </c>
      <c r="E68" s="14">
        <f t="shared" si="1"/>
        <v>0.10890144009625537</v>
      </c>
      <c r="F68" s="26"/>
    </row>
    <row r="69" spans="1:6">
      <c r="A69" s="26"/>
      <c r="B69" s="8" t="s">
        <v>14</v>
      </c>
      <c r="C69" s="9">
        <v>2537601823645</v>
      </c>
      <c r="D69" s="9">
        <v>16705582476031</v>
      </c>
      <c r="E69" s="14">
        <f t="shared" si="1"/>
        <v>0.15190142739924964</v>
      </c>
      <c r="F69" s="26"/>
    </row>
    <row r="70" spans="1:6">
      <c r="A70" s="26"/>
      <c r="B70" s="8" t="s">
        <v>19</v>
      </c>
      <c r="C70" s="9">
        <v>1366884000000</v>
      </c>
      <c r="D70" s="9">
        <v>1746627000000</v>
      </c>
      <c r="E70" s="14">
        <f t="shared" si="1"/>
        <v>0.78258494801694922</v>
      </c>
      <c r="F70" s="26"/>
    </row>
    <row r="71" spans="1:6">
      <c r="A71" s="26"/>
      <c r="B71" s="8" t="s">
        <v>20</v>
      </c>
      <c r="C71" s="9">
        <v>1208270555330</v>
      </c>
      <c r="D71" s="9">
        <v>17326133239095</v>
      </c>
      <c r="E71" s="14">
        <f t="shared" si="1"/>
        <v>6.9736884661814588E-2</v>
      </c>
      <c r="F71" s="26"/>
    </row>
    <row r="72" spans="1:6">
      <c r="A72" s="26"/>
      <c r="B72" s="8" t="s">
        <v>15</v>
      </c>
      <c r="C72" s="9">
        <v>27592000000000</v>
      </c>
      <c r="D72" s="9">
        <v>117250000000000</v>
      </c>
      <c r="E72" s="14">
        <f t="shared" si="1"/>
        <v>0.23532622601279318</v>
      </c>
      <c r="F72" s="26"/>
    </row>
    <row r="73" spans="1:6">
      <c r="A73" s="26"/>
      <c r="B73" s="8" t="s">
        <v>16</v>
      </c>
      <c r="C73" s="9">
        <v>11134641000000</v>
      </c>
      <c r="D73" s="9">
        <v>61110074000000</v>
      </c>
      <c r="E73" s="14">
        <f t="shared" si="1"/>
        <v>0.1822063085703349</v>
      </c>
      <c r="F73" s="26"/>
    </row>
    <row r="74" spans="1:6">
      <c r="A74" s="26"/>
      <c r="B74" s="8" t="s">
        <v>17</v>
      </c>
      <c r="C74" s="9">
        <v>7392837000000</v>
      </c>
      <c r="D74" s="9">
        <v>5281862000000</v>
      </c>
      <c r="E74" s="14">
        <f t="shared" si="1"/>
        <v>1.3996649287694378</v>
      </c>
      <c r="F74" s="26"/>
    </row>
    <row r="75" spans="1:6">
      <c r="A75" s="26"/>
      <c r="B75" s="8" t="s">
        <v>18</v>
      </c>
      <c r="C75" s="9">
        <v>2621015140000</v>
      </c>
      <c r="D75" s="9">
        <v>19215732987000</v>
      </c>
      <c r="E75" s="14">
        <f t="shared" si="1"/>
        <v>0.13639943590875209</v>
      </c>
      <c r="F75" s="26"/>
    </row>
    <row r="76" spans="1:6">
      <c r="F76" s="11"/>
    </row>
  </sheetData>
  <mergeCells count="13">
    <mergeCell ref="A1:G1"/>
    <mergeCell ref="A2:G2"/>
    <mergeCell ref="A3:G3"/>
    <mergeCell ref="A6:A19"/>
    <mergeCell ref="F6:F19"/>
    <mergeCell ref="A62:A75"/>
    <mergeCell ref="F62:F75"/>
    <mergeCell ref="A20:A33"/>
    <mergeCell ref="F20:F33"/>
    <mergeCell ref="A34:A47"/>
    <mergeCell ref="F34:F47"/>
    <mergeCell ref="A48:A61"/>
    <mergeCell ref="F48:F61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6"/>
  <sheetViews>
    <sheetView topLeftCell="D52" workbookViewId="0">
      <selection activeCell="G6" sqref="G6:G75"/>
    </sheetView>
  </sheetViews>
  <sheetFormatPr defaultRowHeight="15"/>
  <cols>
    <col min="4" max="4" width="16.5703125" bestFit="1" customWidth="1"/>
    <col min="5" max="6" width="22" bestFit="1" customWidth="1"/>
  </cols>
  <sheetData>
    <row r="1" spans="1:8">
      <c r="A1" s="41" t="s">
        <v>0</v>
      </c>
      <c r="B1" s="41"/>
      <c r="C1" s="41"/>
      <c r="D1" s="41"/>
      <c r="E1" s="41"/>
      <c r="F1" s="41"/>
      <c r="G1" s="41"/>
      <c r="H1" s="41"/>
    </row>
    <row r="2" spans="1:8">
      <c r="A2" s="42" t="s">
        <v>26</v>
      </c>
      <c r="B2" s="42"/>
      <c r="C2" s="42"/>
      <c r="D2" s="42"/>
      <c r="E2" s="42"/>
      <c r="F2" s="42"/>
      <c r="G2" s="42"/>
      <c r="H2" s="42"/>
    </row>
    <row r="3" spans="1:8">
      <c r="A3" s="43" t="s">
        <v>1</v>
      </c>
      <c r="B3" s="43"/>
      <c r="C3" s="43"/>
      <c r="D3" s="43"/>
      <c r="E3" s="43"/>
      <c r="F3" s="43"/>
      <c r="G3" s="43"/>
      <c r="H3" s="43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 ht="42.75">
      <c r="A5" s="16" t="s">
        <v>2</v>
      </c>
      <c r="B5" s="16" t="s">
        <v>3</v>
      </c>
      <c r="C5" s="16" t="s">
        <v>27</v>
      </c>
      <c r="D5" s="16" t="s">
        <v>28</v>
      </c>
      <c r="E5" s="16" t="s">
        <v>4</v>
      </c>
      <c r="F5" s="16" t="s">
        <v>22</v>
      </c>
      <c r="G5" s="16" t="s">
        <v>29</v>
      </c>
      <c r="H5" s="16" t="s">
        <v>6</v>
      </c>
    </row>
    <row r="6" spans="1:8">
      <c r="A6" s="39">
        <v>2015</v>
      </c>
      <c r="B6" s="16" t="s">
        <v>7</v>
      </c>
      <c r="C6" s="19">
        <v>515</v>
      </c>
      <c r="D6" s="17">
        <v>31985962000</v>
      </c>
      <c r="E6" s="20">
        <v>35944058870000</v>
      </c>
      <c r="F6" s="20">
        <v>82199287055000</v>
      </c>
      <c r="G6" s="18">
        <f>((C6*D6)+E6)/F6</f>
        <v>0.63767985317108178</v>
      </c>
      <c r="H6" s="40">
        <f>AVERAGE(G6:G19)</f>
        <v>3.9412490992273725</v>
      </c>
    </row>
    <row r="7" spans="1:8">
      <c r="A7" s="39"/>
      <c r="B7" s="16" t="s">
        <v>8</v>
      </c>
      <c r="C7" s="21">
        <v>7175</v>
      </c>
      <c r="D7" s="17">
        <v>3949030235</v>
      </c>
      <c r="E7" s="22">
        <v>7916954220000</v>
      </c>
      <c r="F7" s="21">
        <v>15203129563000</v>
      </c>
      <c r="G7" s="18">
        <f t="shared" ref="G7:G75" si="0">((C7*D7)+E7)/F7</f>
        <v>2.3844594631588221</v>
      </c>
      <c r="H7" s="39"/>
    </row>
    <row r="8" spans="1:8">
      <c r="A8" s="39"/>
      <c r="B8" s="16" t="s">
        <v>9</v>
      </c>
      <c r="C8" s="21">
        <v>6000</v>
      </c>
      <c r="D8" s="17">
        <v>40483553140</v>
      </c>
      <c r="E8" s="22">
        <v>118902000000000</v>
      </c>
      <c r="F8" s="21">
        <v>245435000000000</v>
      </c>
      <c r="G8" s="18">
        <f t="shared" si="0"/>
        <v>1.4741309056980463</v>
      </c>
      <c r="H8" s="39"/>
    </row>
    <row r="9" spans="1:8">
      <c r="A9" s="39"/>
      <c r="B9" s="16" t="s">
        <v>10</v>
      </c>
      <c r="C9" s="17">
        <v>1800</v>
      </c>
      <c r="D9" s="17">
        <v>19246696192</v>
      </c>
      <c r="E9" s="22">
        <v>13925458006310</v>
      </c>
      <c r="F9" s="20">
        <v>36022148489646</v>
      </c>
      <c r="G9" s="18">
        <f t="shared" si="0"/>
        <v>1.3483235506030558</v>
      </c>
      <c r="H9" s="39"/>
    </row>
    <row r="10" spans="1:8">
      <c r="A10" s="39"/>
      <c r="B10" s="16" t="s">
        <v>11</v>
      </c>
      <c r="C10" s="21">
        <v>13475</v>
      </c>
      <c r="D10" s="17">
        <v>5830954000</v>
      </c>
      <c r="E10" s="22">
        <v>10173713000000</v>
      </c>
      <c r="F10" s="21">
        <v>26560624000000</v>
      </c>
      <c r="G10" s="18">
        <f t="shared" si="0"/>
        <v>3.3412550153189171</v>
      </c>
      <c r="H10" s="39"/>
    </row>
    <row r="11" spans="1:8">
      <c r="A11" s="39"/>
      <c r="B11" s="16" t="s">
        <v>12</v>
      </c>
      <c r="C11" s="19">
        <v>1635</v>
      </c>
      <c r="D11" s="17">
        <v>9936338720</v>
      </c>
      <c r="E11" s="20">
        <v>6279539180000</v>
      </c>
      <c r="F11" s="19">
        <v>31578975995000</v>
      </c>
      <c r="G11" s="18">
        <f t="shared" si="0"/>
        <v>0.71330536464407612</v>
      </c>
      <c r="H11" s="39"/>
    </row>
    <row r="12" spans="1:8">
      <c r="A12" s="39"/>
      <c r="B12" s="16" t="s">
        <v>13</v>
      </c>
      <c r="C12" s="21">
        <v>5175</v>
      </c>
      <c r="D12" s="17">
        <v>8780426500</v>
      </c>
      <c r="E12" s="22">
        <v>48709933000000</v>
      </c>
      <c r="F12" s="21">
        <v>91831526000000</v>
      </c>
      <c r="G12" s="18">
        <f t="shared" si="0"/>
        <v>1.025232229479667</v>
      </c>
      <c r="H12" s="39"/>
    </row>
    <row r="13" spans="1:8">
      <c r="A13" s="39"/>
      <c r="B13" s="16" t="s">
        <v>14</v>
      </c>
      <c r="C13" s="21">
        <v>1320</v>
      </c>
      <c r="D13" s="17">
        <v>46875122110</v>
      </c>
      <c r="E13" s="22">
        <v>2758131396170</v>
      </c>
      <c r="F13" s="21">
        <v>13696417381439</v>
      </c>
      <c r="G13" s="18">
        <f t="shared" si="0"/>
        <v>4.7189926227685808</v>
      </c>
      <c r="H13" s="39"/>
    </row>
    <row r="14" spans="1:8">
      <c r="A14" s="39"/>
      <c r="B14" s="16" t="s">
        <v>19</v>
      </c>
      <c r="C14" s="21">
        <v>17600</v>
      </c>
      <c r="D14" s="17">
        <v>2917918080</v>
      </c>
      <c r="E14" s="22">
        <v>2783124000000</v>
      </c>
      <c r="F14" s="21">
        <v>3889291000000</v>
      </c>
      <c r="G14" s="18">
        <f t="shared" si="0"/>
        <v>13.919884680266918</v>
      </c>
      <c r="H14" s="39"/>
    </row>
    <row r="15" spans="1:8">
      <c r="A15" s="39"/>
      <c r="B15" s="16" t="s">
        <v>20</v>
      </c>
      <c r="C15" s="21">
        <v>3875</v>
      </c>
      <c r="D15" s="17">
        <v>4842436500</v>
      </c>
      <c r="E15" s="22">
        <v>14009739548256</v>
      </c>
      <c r="F15" s="21">
        <v>19128811782419</v>
      </c>
      <c r="G15" s="18">
        <f t="shared" si="0"/>
        <v>1.7133411818019064</v>
      </c>
      <c r="H15" s="39"/>
    </row>
    <row r="16" spans="1:8">
      <c r="A16" s="39"/>
      <c r="B16" s="16" t="s">
        <v>15</v>
      </c>
      <c r="C16" s="21">
        <v>3105</v>
      </c>
      <c r="D16" s="17">
        <v>100799996400</v>
      </c>
      <c r="E16" s="22">
        <v>72745000000000</v>
      </c>
      <c r="F16" s="21">
        <v>166173000000000</v>
      </c>
      <c r="G16" s="18">
        <f t="shared" si="0"/>
        <v>2.3212494738736136</v>
      </c>
      <c r="H16" s="39"/>
    </row>
    <row r="17" spans="1:8">
      <c r="A17" s="39"/>
      <c r="B17" s="16" t="s">
        <v>16</v>
      </c>
      <c r="C17" s="21">
        <v>16950</v>
      </c>
      <c r="D17" s="17">
        <v>3730135136</v>
      </c>
      <c r="E17" s="22">
        <v>22465074000000</v>
      </c>
      <c r="F17" s="21">
        <v>61715399000000</v>
      </c>
      <c r="G17" s="18">
        <f t="shared" si="0"/>
        <v>1.3884843320092608</v>
      </c>
      <c r="H17" s="39"/>
    </row>
    <row r="18" spans="1:8">
      <c r="A18" s="39"/>
      <c r="B18" s="16" t="s">
        <v>17</v>
      </c>
      <c r="C18" s="21">
        <v>37000</v>
      </c>
      <c r="D18" s="17">
        <v>7630000000</v>
      </c>
      <c r="E18" s="22">
        <v>10902585000000</v>
      </c>
      <c r="F18" s="21">
        <v>15729945000000</v>
      </c>
      <c r="G18" s="18">
        <f t="shared" si="0"/>
        <v>18.640407515728757</v>
      </c>
      <c r="H18" s="39"/>
    </row>
    <row r="19" spans="1:8">
      <c r="A19" s="39"/>
      <c r="B19" s="16" t="s">
        <v>18</v>
      </c>
      <c r="C19" s="21">
        <v>2640</v>
      </c>
      <c r="D19" s="17">
        <v>6149225000</v>
      </c>
      <c r="E19" s="22">
        <v>14164304669000</v>
      </c>
      <c r="F19" s="21">
        <v>19602406034000</v>
      </c>
      <c r="G19" s="18">
        <f t="shared" si="0"/>
        <v>1.5507412006605108</v>
      </c>
      <c r="H19" s="39"/>
    </row>
    <row r="20" spans="1:8">
      <c r="A20" s="39">
        <v>2016</v>
      </c>
      <c r="B20" s="16" t="s">
        <v>7</v>
      </c>
      <c r="C20" s="19">
        <v>1695</v>
      </c>
      <c r="D20" s="17">
        <v>31985962000</v>
      </c>
      <c r="E20" s="20">
        <v>36765934500000</v>
      </c>
      <c r="F20" s="20">
        <v>87633045052000</v>
      </c>
      <c r="G20" s="18">
        <f t="shared" si="0"/>
        <v>1.0382172619473933</v>
      </c>
      <c r="H20" s="40">
        <f>AVERAGE(G20:G33)</f>
        <v>3.7235506299562457</v>
      </c>
    </row>
    <row r="21" spans="1:8">
      <c r="A21" s="39"/>
      <c r="B21" s="16" t="s">
        <v>8</v>
      </c>
      <c r="C21" s="21">
        <v>6000</v>
      </c>
      <c r="D21" s="17">
        <v>3991781170</v>
      </c>
      <c r="E21" s="21">
        <v>7756420389000</v>
      </c>
      <c r="F21" s="21">
        <v>15830740710000</v>
      </c>
      <c r="G21" s="18">
        <f t="shared" si="0"/>
        <v>2.0028821133411134</v>
      </c>
      <c r="H21" s="39"/>
    </row>
    <row r="22" spans="1:8">
      <c r="A22" s="39"/>
      <c r="B22" s="16" t="s">
        <v>9</v>
      </c>
      <c r="C22" s="21">
        <v>8275</v>
      </c>
      <c r="D22" s="17">
        <v>40483553140</v>
      </c>
      <c r="E22" s="21">
        <v>121949000000000</v>
      </c>
      <c r="F22" s="21">
        <v>261855000000000</v>
      </c>
      <c r="G22" s="18">
        <f t="shared" si="0"/>
        <v>1.7450512773615168</v>
      </c>
      <c r="H22" s="39"/>
    </row>
    <row r="23" spans="1:8">
      <c r="A23" s="39"/>
      <c r="B23" s="16" t="s">
        <v>10</v>
      </c>
      <c r="C23" s="17">
        <v>1755</v>
      </c>
      <c r="D23" s="17">
        <v>19246696192</v>
      </c>
      <c r="E23" s="21">
        <v>13939298974339</v>
      </c>
      <c r="F23" s="20">
        <v>38292205983731</v>
      </c>
      <c r="G23" s="18">
        <f t="shared" si="0"/>
        <v>1.2461348090410975</v>
      </c>
      <c r="H23" s="39"/>
    </row>
    <row r="24" spans="1:8">
      <c r="A24" s="39"/>
      <c r="B24" s="16" t="s">
        <v>11</v>
      </c>
      <c r="C24" s="21">
        <v>8575</v>
      </c>
      <c r="D24" s="17">
        <v>11661908000</v>
      </c>
      <c r="E24" s="21">
        <v>10401125000000</v>
      </c>
      <c r="F24" s="21">
        <v>28901948000000</v>
      </c>
      <c r="G24" s="18">
        <f t="shared" si="0"/>
        <v>3.8198804488887736</v>
      </c>
      <c r="H24" s="39"/>
    </row>
    <row r="25" spans="1:8">
      <c r="A25" s="39"/>
      <c r="B25" s="16" t="s">
        <v>12</v>
      </c>
      <c r="C25" s="19">
        <v>2820</v>
      </c>
      <c r="D25" s="17">
        <v>9936338720</v>
      </c>
      <c r="E25" s="23">
        <v>5252172708000</v>
      </c>
      <c r="F25" s="19">
        <v>29901710512000</v>
      </c>
      <c r="G25" s="18">
        <f t="shared" si="0"/>
        <v>1.1127339315604434</v>
      </c>
      <c r="H25" s="39"/>
    </row>
    <row r="26" spans="1:8">
      <c r="A26" s="39"/>
      <c r="B26" s="16" t="s">
        <v>13</v>
      </c>
      <c r="C26" s="21">
        <v>7925</v>
      </c>
      <c r="D26" s="17">
        <v>8780426500</v>
      </c>
      <c r="E26" s="21">
        <v>38233092000000</v>
      </c>
      <c r="F26" s="21">
        <v>82174515000000</v>
      </c>
      <c r="G26" s="18">
        <f t="shared" si="0"/>
        <v>1.3120609475151754</v>
      </c>
      <c r="H26" s="39"/>
    </row>
    <row r="27" spans="1:8">
      <c r="A27" s="39"/>
      <c r="B27" s="16" t="s">
        <v>14</v>
      </c>
      <c r="C27" s="21">
        <v>1515</v>
      </c>
      <c r="D27" s="17">
        <v>46875122110</v>
      </c>
      <c r="E27" s="21">
        <v>2762162069572</v>
      </c>
      <c r="F27" s="21">
        <v>15226009210657</v>
      </c>
      <c r="G27" s="18">
        <f t="shared" si="0"/>
        <v>4.8455226215536022</v>
      </c>
      <c r="H27" s="39"/>
    </row>
    <row r="28" spans="1:8">
      <c r="A28" s="39"/>
      <c r="B28" s="16" t="s">
        <v>19</v>
      </c>
      <c r="C28" s="21">
        <v>15125</v>
      </c>
      <c r="D28" s="17">
        <v>2917918080</v>
      </c>
      <c r="E28" s="21">
        <v>3003635000000</v>
      </c>
      <c r="F28" s="21">
        <v>4858878000000</v>
      </c>
      <c r="G28" s="18">
        <f t="shared" si="0"/>
        <v>9.7012408955318499</v>
      </c>
      <c r="H28" s="39"/>
    </row>
    <row r="29" spans="1:8">
      <c r="A29" s="39"/>
      <c r="B29" s="16" t="s">
        <v>20</v>
      </c>
      <c r="C29" s="21">
        <v>3810</v>
      </c>
      <c r="D29" s="17">
        <v>6199897354</v>
      </c>
      <c r="E29" s="21">
        <v>20436609059979</v>
      </c>
      <c r="F29" s="21">
        <v>31232766567390</v>
      </c>
      <c r="G29" s="18">
        <f t="shared" si="0"/>
        <v>1.4106409012360757</v>
      </c>
      <c r="H29" s="39"/>
    </row>
    <row r="30" spans="1:8">
      <c r="A30" s="39"/>
      <c r="B30" s="16" t="s">
        <v>15</v>
      </c>
      <c r="C30" s="21">
        <v>3980</v>
      </c>
      <c r="D30" s="17">
        <v>100799996400</v>
      </c>
      <c r="E30" s="21">
        <v>74067000000000</v>
      </c>
      <c r="F30" s="21">
        <v>179611000000000</v>
      </c>
      <c r="G30" s="18">
        <f t="shared" si="0"/>
        <v>2.6460015570983959</v>
      </c>
      <c r="H30" s="39"/>
    </row>
    <row r="31" spans="1:8">
      <c r="A31" s="39"/>
      <c r="B31" s="16" t="s">
        <v>16</v>
      </c>
      <c r="C31" s="21">
        <v>21250</v>
      </c>
      <c r="D31" s="17">
        <v>3730135136</v>
      </c>
      <c r="E31" s="21">
        <v>21369286000000</v>
      </c>
      <c r="F31" s="21">
        <v>63991229000000</v>
      </c>
      <c r="G31" s="18">
        <f t="shared" si="0"/>
        <v>1.5726320499329682</v>
      </c>
      <c r="H31" s="39"/>
    </row>
    <row r="32" spans="1:8">
      <c r="A32" s="39"/>
      <c r="B32" s="16" t="s">
        <v>17</v>
      </c>
      <c r="C32" s="21">
        <v>38800</v>
      </c>
      <c r="D32" s="17">
        <v>7630000000</v>
      </c>
      <c r="E32" s="21">
        <v>12041437000000</v>
      </c>
      <c r="F32" s="21">
        <v>16745695000000</v>
      </c>
      <c r="G32" s="18">
        <f t="shared" si="0"/>
        <v>18.397888949965946</v>
      </c>
      <c r="H32" s="39"/>
    </row>
    <row r="33" spans="1:8">
      <c r="A33" s="39"/>
      <c r="B33" s="16" t="s">
        <v>18</v>
      </c>
      <c r="C33" s="21">
        <v>2360</v>
      </c>
      <c r="D33" s="17">
        <v>8969951370</v>
      </c>
      <c r="E33" s="21">
        <v>18597824186000</v>
      </c>
      <c r="F33" s="21">
        <v>31096539490000</v>
      </c>
      <c r="G33" s="18">
        <f t="shared" si="0"/>
        <v>1.2788210544130871</v>
      </c>
      <c r="H33" s="39"/>
    </row>
    <row r="34" spans="1:8">
      <c r="A34" s="39">
        <v>2017</v>
      </c>
      <c r="B34" s="16" t="s">
        <v>7</v>
      </c>
      <c r="C34" s="19">
        <v>1860</v>
      </c>
      <c r="D34" s="17">
        <v>31985962000</v>
      </c>
      <c r="E34" s="20">
        <v>36884700960000</v>
      </c>
      <c r="F34" s="20">
        <v>92318063556000</v>
      </c>
      <c r="G34" s="18">
        <f t="shared" si="0"/>
        <v>1.0439840976683494</v>
      </c>
      <c r="H34" s="40">
        <f>AVERAGE(G34:G47)</f>
        <v>3.7590896318300921</v>
      </c>
    </row>
    <row r="35" spans="1:8">
      <c r="A35" s="39"/>
      <c r="B35" s="16" t="s">
        <v>8</v>
      </c>
      <c r="C35" s="21">
        <v>6350</v>
      </c>
      <c r="D35" s="17">
        <v>4006329420</v>
      </c>
      <c r="E35" s="21">
        <v>7793559184000</v>
      </c>
      <c r="F35" s="21">
        <v>16823208531000</v>
      </c>
      <c r="G35" s="18">
        <f t="shared" si="0"/>
        <v>1.975470430611403</v>
      </c>
      <c r="H35" s="39"/>
    </row>
    <row r="36" spans="1:8">
      <c r="A36" s="39"/>
      <c r="B36" s="16" t="s">
        <v>9</v>
      </c>
      <c r="C36" s="17">
        <v>8300</v>
      </c>
      <c r="D36" s="17">
        <v>40483553140</v>
      </c>
      <c r="E36" s="21">
        <v>139317000000000</v>
      </c>
      <c r="F36" s="21">
        <v>295646000000000</v>
      </c>
      <c r="G36" s="18">
        <f t="shared" si="0"/>
        <v>1.6077690584753388</v>
      </c>
      <c r="H36" s="39"/>
    </row>
    <row r="37" spans="1:8">
      <c r="A37" s="39"/>
      <c r="B37" s="16" t="s">
        <v>10</v>
      </c>
      <c r="C37" s="17">
        <v>1700</v>
      </c>
      <c r="D37" s="17">
        <v>19246696192</v>
      </c>
      <c r="E37" s="21">
        <v>16754337385933</v>
      </c>
      <c r="F37" s="20">
        <v>45951188475157</v>
      </c>
      <c r="G37" s="18">
        <f t="shared" si="0"/>
        <v>1.076658135601442</v>
      </c>
      <c r="H37" s="39"/>
    </row>
    <row r="38" spans="1:8">
      <c r="A38" s="39"/>
      <c r="B38" s="16" t="s">
        <v>11</v>
      </c>
      <c r="C38" s="21">
        <v>8900</v>
      </c>
      <c r="D38" s="17">
        <v>11661908000</v>
      </c>
      <c r="E38" s="21">
        <v>11295184000000</v>
      </c>
      <c r="F38" s="21">
        <v>31619514000000</v>
      </c>
      <c r="G38" s="18">
        <f t="shared" si="0"/>
        <v>3.6397196111236876</v>
      </c>
      <c r="H38" s="39"/>
    </row>
    <row r="39" spans="1:8">
      <c r="A39" s="39"/>
      <c r="B39" s="16" t="s">
        <v>12</v>
      </c>
      <c r="C39" s="19">
        <v>2890</v>
      </c>
      <c r="D39" s="17">
        <v>9936338720</v>
      </c>
      <c r="E39" s="20">
        <v>4947621216000</v>
      </c>
      <c r="F39" s="19">
        <v>29596405332000</v>
      </c>
      <c r="G39" s="18">
        <f t="shared" si="0"/>
        <v>1.1374232694536879</v>
      </c>
      <c r="H39" s="39"/>
    </row>
    <row r="40" spans="1:8">
      <c r="A40" s="39"/>
      <c r="B40" s="16" t="s">
        <v>13</v>
      </c>
      <c r="C40" s="21">
        <v>7625</v>
      </c>
      <c r="D40" s="17">
        <v>8780426500</v>
      </c>
      <c r="E40" s="21">
        <v>41182764000000</v>
      </c>
      <c r="F40" s="21">
        <v>87939488000000</v>
      </c>
      <c r="G40" s="18">
        <f t="shared" si="0"/>
        <v>1.2296354973376693</v>
      </c>
      <c r="H40" s="39"/>
    </row>
    <row r="41" spans="1:8">
      <c r="A41" s="39"/>
      <c r="B41" s="16" t="s">
        <v>14</v>
      </c>
      <c r="C41" s="21">
        <v>1690</v>
      </c>
      <c r="D41" s="17">
        <v>46875122110</v>
      </c>
      <c r="E41" s="21">
        <v>2722207633646</v>
      </c>
      <c r="F41" s="21">
        <v>16616239416335</v>
      </c>
      <c r="G41" s="18">
        <f t="shared" si="0"/>
        <v>4.9313904275471465</v>
      </c>
      <c r="H41" s="39"/>
    </row>
    <row r="42" spans="1:8">
      <c r="A42" s="39"/>
      <c r="B42" s="16" t="s">
        <v>19</v>
      </c>
      <c r="C42" s="21">
        <v>10000</v>
      </c>
      <c r="D42" s="17">
        <v>2917918080</v>
      </c>
      <c r="E42" s="21">
        <v>3099441000000</v>
      </c>
      <c r="F42" s="21">
        <v>5427426000000</v>
      </c>
      <c r="G42" s="18">
        <f t="shared" si="0"/>
        <v>5.9473167943699279</v>
      </c>
      <c r="H42" s="39"/>
    </row>
    <row r="43" spans="1:8">
      <c r="A43" s="39"/>
      <c r="B43" s="16" t="s">
        <v>20</v>
      </c>
      <c r="C43" s="21">
        <v>2640</v>
      </c>
      <c r="D43" s="17">
        <v>6199897354</v>
      </c>
      <c r="E43" s="21">
        <v>27539670430514</v>
      </c>
      <c r="F43" s="21">
        <v>41782780915111</v>
      </c>
      <c r="G43" s="18">
        <f t="shared" si="0"/>
        <v>1.0508491412833323</v>
      </c>
      <c r="H43" s="39"/>
    </row>
    <row r="44" spans="1:8">
      <c r="A44" s="39"/>
      <c r="B44" s="16" t="s">
        <v>15</v>
      </c>
      <c r="C44" s="21">
        <v>4440</v>
      </c>
      <c r="D44" s="17">
        <v>100799996400</v>
      </c>
      <c r="E44" s="21">
        <v>86354000000000</v>
      </c>
      <c r="F44" s="21">
        <v>198484000000000</v>
      </c>
      <c r="G44" s="18">
        <f t="shared" si="0"/>
        <v>2.6899195099655389</v>
      </c>
      <c r="H44" s="39"/>
    </row>
    <row r="45" spans="1:8">
      <c r="A45" s="39"/>
      <c r="B45" s="16" t="s">
        <v>16</v>
      </c>
      <c r="C45" s="21">
        <v>35400</v>
      </c>
      <c r="D45" s="17">
        <v>3730135136</v>
      </c>
      <c r="E45" s="21">
        <v>34724168000000</v>
      </c>
      <c r="F45" s="21">
        <v>82262093000000</v>
      </c>
      <c r="G45" s="18">
        <f t="shared" si="0"/>
        <v>2.0273122860416399</v>
      </c>
      <c r="H45" s="39"/>
    </row>
    <row r="46" spans="1:8">
      <c r="A46" s="39"/>
      <c r="B46" s="16" t="s">
        <v>17</v>
      </c>
      <c r="C46" s="21">
        <v>55900</v>
      </c>
      <c r="D46" s="17">
        <v>7630000000</v>
      </c>
      <c r="E46" s="21">
        <v>13733025000000</v>
      </c>
      <c r="F46" s="21">
        <v>18906413000000</v>
      </c>
      <c r="G46" s="18">
        <f t="shared" si="0"/>
        <v>23.285750977723801</v>
      </c>
      <c r="H46" s="39"/>
    </row>
    <row r="47" spans="1:8">
      <c r="A47" s="39"/>
      <c r="B47" s="16" t="s">
        <v>18</v>
      </c>
      <c r="C47" s="21">
        <v>1550</v>
      </c>
      <c r="D47" s="17">
        <v>8969951372</v>
      </c>
      <c r="E47" s="21">
        <v>31051949689000</v>
      </c>
      <c r="F47" s="21">
        <v>45683774302000</v>
      </c>
      <c r="G47" s="18">
        <f t="shared" si="0"/>
        <v>0.98405560841832385</v>
      </c>
      <c r="H47" s="39"/>
    </row>
    <row r="48" spans="1:8">
      <c r="A48" s="39">
        <v>2018</v>
      </c>
      <c r="B48" s="16" t="s">
        <v>7</v>
      </c>
      <c r="C48" s="19">
        <v>1215</v>
      </c>
      <c r="D48" s="17">
        <v>31985962000</v>
      </c>
      <c r="E48" s="20">
        <v>39939510303000</v>
      </c>
      <c r="F48" s="20">
        <v>102246793155000</v>
      </c>
      <c r="G48" s="18">
        <f t="shared" si="0"/>
        <v>0.77070831956108599</v>
      </c>
      <c r="H48" s="40">
        <f>AVERAGE(G48:G61)</f>
        <v>3.0349701805404905</v>
      </c>
    </row>
    <row r="49" spans="1:8">
      <c r="A49" s="39"/>
      <c r="B49" s="16" t="s">
        <v>8</v>
      </c>
      <c r="C49" s="21">
        <v>4290</v>
      </c>
      <c r="D49" s="17">
        <v>4014694920</v>
      </c>
      <c r="E49" s="21">
        <v>10014019260000</v>
      </c>
      <c r="F49" s="21">
        <v>19940850599000</v>
      </c>
      <c r="G49" s="18">
        <f t="shared" si="0"/>
        <v>1.3658926098250741</v>
      </c>
      <c r="H49" s="39"/>
    </row>
    <row r="50" spans="1:8">
      <c r="A50" s="39"/>
      <c r="B50" s="16" t="s">
        <v>9</v>
      </c>
      <c r="C50" s="21">
        <v>8225</v>
      </c>
      <c r="D50" s="17">
        <v>40483553140</v>
      </c>
      <c r="E50" s="21">
        <v>170348000000000</v>
      </c>
      <c r="F50" s="21">
        <v>344711000000000</v>
      </c>
      <c r="G50" s="18">
        <f t="shared" si="0"/>
        <v>1.4601368235318861</v>
      </c>
      <c r="H50" s="39"/>
    </row>
    <row r="51" spans="1:8">
      <c r="A51" s="39"/>
      <c r="B51" s="16" t="s">
        <v>10</v>
      </c>
      <c r="C51" s="21">
        <v>1255</v>
      </c>
      <c r="D51" s="21">
        <v>19246696192</v>
      </c>
      <c r="E51" s="21">
        <v>21814594254302</v>
      </c>
      <c r="F51" s="20">
        <v>52101492204552</v>
      </c>
      <c r="G51" s="18">
        <f t="shared" si="0"/>
        <v>0.88230098659718936</v>
      </c>
      <c r="H51" s="39"/>
    </row>
    <row r="52" spans="1:8">
      <c r="A52" s="39"/>
      <c r="B52" s="16" t="s">
        <v>11</v>
      </c>
      <c r="C52" s="21">
        <v>10450</v>
      </c>
      <c r="D52" s="17">
        <v>11661908000</v>
      </c>
      <c r="E52" s="21">
        <v>11660003000000</v>
      </c>
      <c r="F52" s="21">
        <v>34367153000000</v>
      </c>
      <c r="G52" s="18">
        <f t="shared" si="0"/>
        <v>3.8853070430361223</v>
      </c>
      <c r="H52" s="39"/>
    </row>
    <row r="53" spans="1:8">
      <c r="A53" s="39"/>
      <c r="B53" s="16" t="s">
        <v>12</v>
      </c>
      <c r="C53" s="19">
        <v>3260</v>
      </c>
      <c r="D53" s="17">
        <v>9936338720</v>
      </c>
      <c r="E53" s="20">
        <v>4615456725000</v>
      </c>
      <c r="F53" s="19">
        <v>31893707412000</v>
      </c>
      <c r="G53" s="18">
        <f t="shared" si="0"/>
        <v>1.1603518046408043</v>
      </c>
      <c r="H53" s="39"/>
    </row>
    <row r="54" spans="1:8">
      <c r="A54" s="39"/>
      <c r="B54" s="16" t="s">
        <v>13</v>
      </c>
      <c r="C54" s="21">
        <v>7450</v>
      </c>
      <c r="D54" s="17">
        <v>8780426500</v>
      </c>
      <c r="E54" s="21">
        <v>46620996000000</v>
      </c>
      <c r="F54" s="21">
        <v>96537796000000</v>
      </c>
      <c r="G54" s="18">
        <f t="shared" si="0"/>
        <v>1.1605317095182077</v>
      </c>
      <c r="H54" s="39"/>
    </row>
    <row r="55" spans="1:8">
      <c r="A55" s="39"/>
      <c r="B55" s="16" t="s">
        <v>14</v>
      </c>
      <c r="C55" s="21">
        <v>1520</v>
      </c>
      <c r="D55" s="17">
        <v>46875122110</v>
      </c>
      <c r="E55" s="21">
        <v>2851611349015</v>
      </c>
      <c r="F55" s="21">
        <v>18146206145369</v>
      </c>
      <c r="G55" s="18">
        <f t="shared" si="0"/>
        <v>4.0835972193078023</v>
      </c>
      <c r="H55" s="39"/>
    </row>
    <row r="56" spans="1:8">
      <c r="A56" s="39"/>
      <c r="B56" s="16" t="s">
        <v>19</v>
      </c>
      <c r="C56" s="21">
        <v>5600</v>
      </c>
      <c r="D56" s="17">
        <v>2917918080</v>
      </c>
      <c r="E56" s="21">
        <v>3220568000000</v>
      </c>
      <c r="F56" s="21">
        <v>5036396000000</v>
      </c>
      <c r="G56" s="18">
        <f t="shared" si="0"/>
        <v>3.8839100912636733</v>
      </c>
      <c r="H56" s="39"/>
    </row>
    <row r="57" spans="1:8">
      <c r="A57" s="39"/>
      <c r="B57" s="16" t="s">
        <v>20</v>
      </c>
      <c r="C57" s="21">
        <v>1805</v>
      </c>
      <c r="D57" s="17">
        <v>6199897354</v>
      </c>
      <c r="E57" s="21">
        <v>36223538927553</v>
      </c>
      <c r="F57" s="21">
        <v>52549150902972</v>
      </c>
      <c r="G57" s="18">
        <f t="shared" si="0"/>
        <v>0.90228581883406622</v>
      </c>
      <c r="H57" s="39"/>
    </row>
    <row r="58" spans="1:8">
      <c r="A58" s="39"/>
      <c r="B58" s="16" t="s">
        <v>15</v>
      </c>
      <c r="C58" s="21">
        <v>3750</v>
      </c>
      <c r="D58" s="17">
        <v>99062216600</v>
      </c>
      <c r="E58" s="21">
        <v>88893000000000</v>
      </c>
      <c r="F58" s="21">
        <v>206196000000000</v>
      </c>
      <c r="G58" s="18">
        <f t="shared" si="0"/>
        <v>2.2327121391782576</v>
      </c>
      <c r="H58" s="39"/>
    </row>
    <row r="59" spans="1:8">
      <c r="A59" s="39"/>
      <c r="B59" s="16" t="s">
        <v>16</v>
      </c>
      <c r="C59" s="21">
        <v>27350</v>
      </c>
      <c r="D59" s="17">
        <v>3730135136</v>
      </c>
      <c r="E59" s="21">
        <v>59230338000000</v>
      </c>
      <c r="F59" s="21">
        <v>116281017000000</v>
      </c>
      <c r="G59" s="18">
        <f t="shared" si="0"/>
        <v>1.3867227698017124</v>
      </c>
      <c r="H59" s="39"/>
    </row>
    <row r="60" spans="1:8">
      <c r="A60" s="39"/>
      <c r="B60" s="16" t="s">
        <v>17</v>
      </c>
      <c r="C60" s="21">
        <v>45400</v>
      </c>
      <c r="D60" s="17">
        <v>7630000000</v>
      </c>
      <c r="E60" s="21">
        <v>11944837000000</v>
      </c>
      <c r="F60" s="21">
        <v>19522970000000</v>
      </c>
      <c r="G60" s="18">
        <f t="shared" si="0"/>
        <v>18.355139458801606</v>
      </c>
      <c r="H60" s="39"/>
    </row>
    <row r="61" spans="1:8">
      <c r="A61" s="39"/>
      <c r="B61" s="16" t="s">
        <v>18</v>
      </c>
      <c r="C61" s="21">
        <v>1655</v>
      </c>
      <c r="D61" s="17">
        <v>8969951372</v>
      </c>
      <c r="E61" s="21">
        <v>42014686674000</v>
      </c>
      <c r="F61" s="21">
        <v>59230001239000</v>
      </c>
      <c r="G61" s="18">
        <f t="shared" si="0"/>
        <v>0.959985733669385</v>
      </c>
      <c r="H61" s="39"/>
    </row>
    <row r="62" spans="1:8">
      <c r="A62" s="39">
        <v>2019</v>
      </c>
      <c r="B62" s="16" t="s">
        <v>7</v>
      </c>
      <c r="C62" s="19">
        <v>1555</v>
      </c>
      <c r="D62" s="17">
        <v>31985962000</v>
      </c>
      <c r="E62" s="20">
        <v>44951802710000</v>
      </c>
      <c r="F62" s="20">
        <v>100324976605000</v>
      </c>
      <c r="G62" s="18">
        <f t="shared" si="0"/>
        <v>0.94383250138012831</v>
      </c>
      <c r="H62" s="40">
        <f>AVERAGE(G62:G75)</f>
        <v>2.7838389621359512</v>
      </c>
    </row>
    <row r="63" spans="1:8">
      <c r="A63" s="39"/>
      <c r="B63" s="16" t="s">
        <v>8</v>
      </c>
      <c r="C63" s="21">
        <v>3950</v>
      </c>
      <c r="D63" s="17">
        <v>4014694920</v>
      </c>
      <c r="E63" s="21">
        <v>11342184833000</v>
      </c>
      <c r="F63" s="21">
        <v>21409046173000</v>
      </c>
      <c r="G63" s="18">
        <f t="shared" si="0"/>
        <v>1.2705017097540545</v>
      </c>
      <c r="H63" s="39"/>
    </row>
    <row r="64" spans="1:8">
      <c r="A64" s="39"/>
      <c r="B64" s="16" t="s">
        <v>9</v>
      </c>
      <c r="C64" s="21">
        <v>6925</v>
      </c>
      <c r="D64" s="17">
        <v>40483553140</v>
      </c>
      <c r="E64" s="21">
        <v>165195000000000</v>
      </c>
      <c r="F64" s="21">
        <v>351958000000000</v>
      </c>
      <c r="G64" s="18">
        <f t="shared" si="0"/>
        <v>1.2658999241230489</v>
      </c>
      <c r="H64" s="39"/>
    </row>
    <row r="65" spans="1:8">
      <c r="A65" s="39"/>
      <c r="B65" s="16" t="s">
        <v>10</v>
      </c>
      <c r="C65" s="21">
        <v>1255</v>
      </c>
      <c r="D65" s="17">
        <v>19246696192</v>
      </c>
      <c r="E65" s="21">
        <v>20897343170602</v>
      </c>
      <c r="F65" s="20">
        <v>54444849052447</v>
      </c>
      <c r="G65" s="18">
        <f t="shared" si="0"/>
        <v>0.82747858935494945</v>
      </c>
      <c r="H65" s="39"/>
    </row>
    <row r="66" spans="1:8">
      <c r="A66" s="39"/>
      <c r="B66" s="16" t="s">
        <v>11</v>
      </c>
      <c r="C66" s="21">
        <v>11150</v>
      </c>
      <c r="D66" s="17">
        <v>11661908000</v>
      </c>
      <c r="E66" s="21">
        <v>12038210000000</v>
      </c>
      <c r="F66" s="21">
        <v>38709314000000</v>
      </c>
      <c r="G66" s="18">
        <f t="shared" si="0"/>
        <v>3.6701369649692062</v>
      </c>
      <c r="H66" s="39"/>
    </row>
    <row r="67" spans="1:8">
      <c r="A67" s="39"/>
      <c r="B67" s="16" t="s">
        <v>12</v>
      </c>
      <c r="C67" s="19">
        <v>3640</v>
      </c>
      <c r="D67" s="17">
        <v>9936338720</v>
      </c>
      <c r="E67" s="20">
        <v>3906111495000</v>
      </c>
      <c r="F67" s="19">
        <v>30897585888000</v>
      </c>
      <c r="G67" s="18">
        <f t="shared" si="0"/>
        <v>1.2970069759192444</v>
      </c>
      <c r="H67" s="39"/>
    </row>
    <row r="68" spans="1:8">
      <c r="A68" s="39"/>
      <c r="B68" s="16" t="s">
        <v>13</v>
      </c>
      <c r="C68" s="21">
        <v>7925</v>
      </c>
      <c r="D68" s="17">
        <v>8780426500</v>
      </c>
      <c r="E68" s="21">
        <v>41996071000000</v>
      </c>
      <c r="F68" s="21">
        <v>96198559000000</v>
      </c>
      <c r="G68" s="18">
        <f t="shared" si="0"/>
        <v>1.1599025200834869</v>
      </c>
      <c r="H68" s="39"/>
    </row>
    <row r="69" spans="1:8">
      <c r="A69" s="39"/>
      <c r="B69" s="16" t="s">
        <v>14</v>
      </c>
      <c r="C69" s="21">
        <v>1620</v>
      </c>
      <c r="D69" s="17">
        <v>46875122110</v>
      </c>
      <c r="E69" s="21">
        <v>3559144386553</v>
      </c>
      <c r="F69" s="21">
        <v>20264726862584</v>
      </c>
      <c r="G69" s="18">
        <f t="shared" si="0"/>
        <v>3.9229170343042159</v>
      </c>
      <c r="H69" s="39"/>
    </row>
    <row r="70" spans="1:8">
      <c r="A70" s="39"/>
      <c r="B70" s="16" t="s">
        <v>19</v>
      </c>
      <c r="C70" s="21">
        <v>4210</v>
      </c>
      <c r="D70" s="17">
        <v>2804883280</v>
      </c>
      <c r="E70" s="21">
        <v>3086283000000</v>
      </c>
      <c r="F70" s="21">
        <v>4832910000000</v>
      </c>
      <c r="G70" s="18">
        <f t="shared" si="0"/>
        <v>3.0819613046384062</v>
      </c>
      <c r="H70" s="39"/>
    </row>
    <row r="71" spans="1:8">
      <c r="A71" s="39"/>
      <c r="B71" s="16" t="s">
        <v>20</v>
      </c>
      <c r="C71" s="21">
        <v>1585</v>
      </c>
      <c r="D71" s="17">
        <v>6199897354</v>
      </c>
      <c r="E71" s="21">
        <v>41839415194726</v>
      </c>
      <c r="F71" s="21">
        <v>59165548433821</v>
      </c>
      <c r="G71" s="18">
        <f t="shared" si="0"/>
        <v>0.87324894078530757</v>
      </c>
      <c r="H71" s="39"/>
    </row>
    <row r="72" spans="1:8">
      <c r="A72" s="39"/>
      <c r="B72" s="16" t="s">
        <v>15</v>
      </c>
      <c r="C72" s="21">
        <v>3970</v>
      </c>
      <c r="D72" s="17">
        <v>99062216600</v>
      </c>
      <c r="E72" s="21">
        <v>103958000000000</v>
      </c>
      <c r="F72" s="21">
        <v>221208000000000</v>
      </c>
      <c r="G72" s="18">
        <f t="shared" si="0"/>
        <v>2.2478165342211853</v>
      </c>
      <c r="H72" s="39"/>
    </row>
    <row r="73" spans="1:8">
      <c r="A73" s="39"/>
      <c r="B73" s="16" t="s">
        <v>16</v>
      </c>
      <c r="C73" s="21">
        <v>21525</v>
      </c>
      <c r="D73" s="17">
        <v>3730135136</v>
      </c>
      <c r="E73" s="21">
        <v>50603301000000</v>
      </c>
      <c r="F73" s="21">
        <v>111713375000000</v>
      </c>
      <c r="G73" s="18">
        <f t="shared" si="0"/>
        <v>1.1716990897678994</v>
      </c>
      <c r="H73" s="39"/>
    </row>
    <row r="74" spans="1:8">
      <c r="A74" s="39"/>
      <c r="B74" s="16" t="s">
        <v>17</v>
      </c>
      <c r="C74" s="21">
        <v>42000</v>
      </c>
      <c r="D74" s="17">
        <v>7630000000</v>
      </c>
      <c r="E74" s="21">
        <v>15367509000000</v>
      </c>
      <c r="F74" s="21">
        <v>20649371000000</v>
      </c>
      <c r="G74" s="18">
        <f t="shared" si="0"/>
        <v>16.263328747398649</v>
      </c>
      <c r="H74" s="39"/>
    </row>
    <row r="75" spans="1:8">
      <c r="A75" s="39"/>
      <c r="B75" s="16" t="s">
        <v>18</v>
      </c>
      <c r="C75" s="21">
        <v>1990</v>
      </c>
      <c r="D75" s="17">
        <v>8969951372</v>
      </c>
      <c r="E75" s="21">
        <v>42895114167000</v>
      </c>
      <c r="F75" s="21">
        <v>62110847154000</v>
      </c>
      <c r="G75" s="18">
        <f t="shared" si="0"/>
        <v>0.97801463320353277</v>
      </c>
      <c r="H75" s="39"/>
    </row>
    <row r="76" spans="1:8">
      <c r="H76" s="11"/>
    </row>
  </sheetData>
  <mergeCells count="13">
    <mergeCell ref="A1:H1"/>
    <mergeCell ref="A2:H2"/>
    <mergeCell ref="A3:H3"/>
    <mergeCell ref="A6:A19"/>
    <mergeCell ref="H6:H19"/>
    <mergeCell ref="A62:A75"/>
    <mergeCell ref="H62:H75"/>
    <mergeCell ref="A20:A33"/>
    <mergeCell ref="H20:H33"/>
    <mergeCell ref="A34:A47"/>
    <mergeCell ref="H34:H47"/>
    <mergeCell ref="A48:A61"/>
    <mergeCell ref="H48:H61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C8" sqref="C8"/>
    </sheetView>
  </sheetViews>
  <sheetFormatPr defaultRowHeight="15"/>
  <sheetData>
    <row r="1" spans="1:4">
      <c r="A1" s="25">
        <v>1.5323</v>
      </c>
      <c r="B1" t="s">
        <v>32</v>
      </c>
      <c r="C1" t="s">
        <v>34</v>
      </c>
      <c r="D1">
        <v>2.4079999999999999</v>
      </c>
    </row>
    <row r="2" spans="1:4">
      <c r="A2" s="25">
        <v>1.7054</v>
      </c>
      <c r="B2" t="s">
        <v>33</v>
      </c>
    </row>
    <row r="4" spans="1:4">
      <c r="A4" s="25">
        <f>4-A1</f>
        <v>2.4676999999999998</v>
      </c>
    </row>
    <row r="5" spans="1:4">
      <c r="A5" s="25">
        <f>4-A2</f>
        <v>2.2946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LEVERAGE</vt:lpstr>
      <vt:lpstr>UKURAN PERUSAHAAN</vt:lpstr>
      <vt:lpstr>ROE</vt:lpstr>
      <vt:lpstr>NILAI PERUSAHAAN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Personal</cp:lastModifiedBy>
  <dcterms:created xsi:type="dcterms:W3CDTF">2021-06-30T03:43:07Z</dcterms:created>
  <dcterms:modified xsi:type="dcterms:W3CDTF">2021-07-09T06:34:19Z</dcterms:modified>
</cp:coreProperties>
</file>